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K:\ANUARIO\Anuario 2024 (XVIII)\00 Informe completo\20260422 Publicación Web\"/>
    </mc:Choice>
  </mc:AlternateContent>
  <xr:revisionPtr revIDLastSave="0" documentId="13_ncr:1_{295EDD29-8F06-4C2B-8BA7-F307569E8D09}" xr6:coauthVersionLast="47" xr6:coauthVersionMax="47" xr10:uidLastSave="{00000000-0000-0000-0000-000000000000}"/>
  <bookViews>
    <workbookView xWindow="-120" yWindow="-120" windowWidth="29040" windowHeight="15720" xr2:uid="{495C104C-9309-4877-B313-8722DBF2A212}"/>
  </bookViews>
  <sheets>
    <sheet name="Índice" sheetId="66" r:id="rId1"/>
    <sheet name="CAPÍTULO" sheetId="59" r:id="rId2"/>
    <sheet name="T.8.1" sheetId="96" r:id="rId3"/>
    <sheet name="G.8.1" sheetId="101" r:id="rId4"/>
    <sheet name="G.8.2" sheetId="94" r:id="rId5"/>
    <sheet name="T.8.2" sheetId="29" r:id="rId6"/>
    <sheet name="T.8.3" sheetId="89" r:id="rId7"/>
    <sheet name="T.8.4" sheetId="91" r:id="rId8"/>
    <sheet name="T.8.5" sheetId="26" r:id="rId9"/>
    <sheet name="T.8.6" sheetId="27" r:id="rId10"/>
    <sheet name="T.8.7" sheetId="31" r:id="rId11"/>
    <sheet name="T.8.8" sheetId="32" r:id="rId12"/>
    <sheet name="G.8.3" sheetId="38" r:id="rId13"/>
    <sheet name="G.8.4" sheetId="33" r:id="rId14"/>
    <sheet name="T.8.9" sheetId="50" r:id="rId15"/>
    <sheet name="G.8.5" sheetId="51" r:id="rId16"/>
    <sheet name="T.8.10" sheetId="36" r:id="rId17"/>
    <sheet name="T.8.11" sheetId="34" r:id="rId18"/>
    <sheet name="G.8.6" sheetId="35" r:id="rId19"/>
    <sheet name="T.8.12" sheetId="39" r:id="rId20"/>
    <sheet name="T.8.13" sheetId="81" r:id="rId21"/>
    <sheet name="T.8.14" sheetId="42" r:id="rId22"/>
    <sheet name="T.8.15" sheetId="43" r:id="rId23"/>
    <sheet name="ANEXO" sheetId="58" r:id="rId24"/>
    <sheet name="G.8.7" sheetId="60" r:id="rId25"/>
    <sheet name="G.8.8" sheetId="103" r:id="rId26"/>
    <sheet name="G.8.9" sheetId="61" r:id="rId27"/>
    <sheet name="T.8.16" sheetId="54" r:id="rId28"/>
    <sheet name="T.8.17" sheetId="53" r:id="rId29"/>
    <sheet name="T.8.18" sheetId="56" r:id="rId30"/>
    <sheet name="T.8.19" sheetId="55" r:id="rId31"/>
    <sheet name="prestaciones_2022" sheetId="88" state="hidden" r:id="rId32"/>
    <sheet name="T.8.1_old" sheetId="23" state="hidden" r:id="rId33"/>
    <sheet name="T.8.2 (2)" sheetId="90" state="hidden" r:id="rId34"/>
    <sheet name="T.8.2a (2)" sheetId="93" state="hidden" r:id="rId35"/>
    <sheet name="T.8.2_old" sheetId="24" state="hidden" r:id="rId36"/>
    <sheet name="G.8.1_old" sheetId="72" state="hidden" r:id="rId37"/>
  </sheets>
  <definedNames>
    <definedName name="b364ç">#REF!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7" i="66" l="1"/>
  <c r="B23" i="66"/>
  <c r="C10" i="66"/>
  <c r="C31" i="66"/>
  <c r="B31" i="66"/>
  <c r="C11" i="66"/>
  <c r="B11" i="66"/>
  <c r="B10" i="66"/>
  <c r="B12" i="66"/>
  <c r="C9" i="66"/>
  <c r="B9" i="66"/>
  <c r="B13" i="66"/>
  <c r="C13" i="66"/>
  <c r="B14" i="66" l="1"/>
  <c r="B40" i="93" l="1"/>
  <c r="O25" i="93"/>
  <c r="N25" i="93"/>
  <c r="L25" i="93"/>
  <c r="K25" i="93"/>
  <c r="I25" i="93"/>
  <c r="H25" i="93"/>
  <c r="O24" i="93"/>
  <c r="N24" i="93"/>
  <c r="L24" i="93"/>
  <c r="K24" i="93"/>
  <c r="I24" i="93"/>
  <c r="H24" i="93"/>
  <c r="O23" i="93"/>
  <c r="N23" i="93"/>
  <c r="L23" i="93"/>
  <c r="K23" i="93"/>
  <c r="I23" i="93"/>
  <c r="H23" i="93"/>
  <c r="O22" i="93"/>
  <c r="N22" i="93"/>
  <c r="L22" i="93"/>
  <c r="K22" i="93"/>
  <c r="I22" i="93"/>
  <c r="H22" i="93"/>
  <c r="O21" i="93"/>
  <c r="N21" i="93"/>
  <c r="L21" i="93"/>
  <c r="K21" i="93"/>
  <c r="I21" i="93"/>
  <c r="H21" i="93"/>
  <c r="O20" i="93"/>
  <c r="N20" i="93"/>
  <c r="L20" i="93"/>
  <c r="K20" i="93"/>
  <c r="I20" i="93"/>
  <c r="H20" i="93"/>
  <c r="O19" i="93"/>
  <c r="N19" i="93"/>
  <c r="L19" i="93"/>
  <c r="K19" i="93"/>
  <c r="I19" i="93"/>
  <c r="H19" i="93"/>
  <c r="O18" i="93"/>
  <c r="N18" i="93"/>
  <c r="L18" i="93"/>
  <c r="K18" i="93"/>
  <c r="I18" i="93"/>
  <c r="H18" i="93"/>
  <c r="O17" i="93"/>
  <c r="N17" i="93"/>
  <c r="L17" i="93"/>
  <c r="K17" i="93"/>
  <c r="I17" i="93"/>
  <c r="H17" i="93"/>
  <c r="O16" i="93"/>
  <c r="N16" i="93"/>
  <c r="L16" i="93"/>
  <c r="K16" i="93"/>
  <c r="I16" i="93"/>
  <c r="H16" i="93"/>
  <c r="O15" i="93"/>
  <c r="N15" i="93"/>
  <c r="L15" i="93"/>
  <c r="K15" i="93"/>
  <c r="I15" i="93"/>
  <c r="H15" i="93"/>
  <c r="O14" i="93"/>
  <c r="N14" i="93"/>
  <c r="L14" i="93"/>
  <c r="K14" i="93"/>
  <c r="I14" i="93"/>
  <c r="H14" i="93"/>
  <c r="O13" i="93"/>
  <c r="N13" i="93"/>
  <c r="L13" i="93"/>
  <c r="K13" i="93"/>
  <c r="I13" i="93"/>
  <c r="H13" i="93"/>
  <c r="O12" i="93"/>
  <c r="N12" i="93"/>
  <c r="L12" i="93"/>
  <c r="K12" i="93"/>
  <c r="I12" i="93"/>
  <c r="H12" i="93"/>
  <c r="O11" i="93"/>
  <c r="N11" i="93"/>
  <c r="L11" i="93"/>
  <c r="K11" i="93"/>
  <c r="I11" i="93"/>
  <c r="H11" i="93"/>
  <c r="O10" i="93"/>
  <c r="N10" i="93"/>
  <c r="L10" i="93"/>
  <c r="K10" i="93"/>
  <c r="I10" i="93"/>
  <c r="H10" i="93"/>
  <c r="O9" i="93"/>
  <c r="N9" i="93"/>
  <c r="L9" i="93"/>
  <c r="K9" i="93"/>
  <c r="I9" i="93"/>
  <c r="H9" i="93"/>
  <c r="O8" i="93"/>
  <c r="N8" i="93"/>
  <c r="L8" i="93"/>
  <c r="K8" i="93"/>
  <c r="I8" i="93"/>
  <c r="H8" i="93"/>
  <c r="O7" i="93"/>
  <c r="N7" i="93"/>
  <c r="L7" i="93"/>
  <c r="K7" i="93"/>
  <c r="I7" i="93"/>
  <c r="H7" i="93"/>
  <c r="O6" i="93"/>
  <c r="N6" i="93"/>
  <c r="L6" i="93"/>
  <c r="K6" i="93"/>
  <c r="I6" i="93"/>
  <c r="H6" i="93"/>
  <c r="M8" i="93" l="1"/>
  <c r="J23" i="93"/>
  <c r="M6" i="93"/>
  <c r="M7" i="93"/>
  <c r="J24" i="93"/>
  <c r="M25" i="93"/>
  <c r="E21" i="93"/>
  <c r="J13" i="93"/>
  <c r="J21" i="93"/>
  <c r="M9" i="93"/>
  <c r="J12" i="93"/>
  <c r="M13" i="93"/>
  <c r="G10" i="93"/>
  <c r="E11" i="93"/>
  <c r="M12" i="93"/>
  <c r="J15" i="93"/>
  <c r="J19" i="93"/>
  <c r="M11" i="93"/>
  <c r="M15" i="93"/>
  <c r="G17" i="93"/>
  <c r="J22" i="93"/>
  <c r="G25" i="93"/>
  <c r="G7" i="93"/>
  <c r="M10" i="93"/>
  <c r="G12" i="93"/>
  <c r="F12" i="93"/>
  <c r="F6" i="93"/>
  <c r="E7" i="93"/>
  <c r="G15" i="93"/>
  <c r="J16" i="93"/>
  <c r="M17" i="93"/>
  <c r="G19" i="93"/>
  <c r="G23" i="93"/>
  <c r="J6" i="93"/>
  <c r="G22" i="93"/>
  <c r="J14" i="93"/>
  <c r="M14" i="93"/>
  <c r="M18" i="93"/>
  <c r="G20" i="93"/>
  <c r="M22" i="93"/>
  <c r="G24" i="93"/>
  <c r="F11" i="93"/>
  <c r="F10" i="93"/>
  <c r="G8" i="93"/>
  <c r="F9" i="93"/>
  <c r="J10" i="93"/>
  <c r="F8" i="93"/>
  <c r="E9" i="93"/>
  <c r="M16" i="93"/>
  <c r="G6" i="93"/>
  <c r="F7" i="93"/>
  <c r="J8" i="93"/>
  <c r="F18" i="93"/>
  <c r="J20" i="93"/>
  <c r="G14" i="93"/>
  <c r="E15" i="93"/>
  <c r="G16" i="93"/>
  <c r="E17" i="93"/>
  <c r="G18" i="93"/>
  <c r="M21" i="93"/>
  <c r="E23" i="93"/>
  <c r="E13" i="93"/>
  <c r="F14" i="93"/>
  <c r="F16" i="93"/>
  <c r="F13" i="93"/>
  <c r="F15" i="93"/>
  <c r="J18" i="93"/>
  <c r="M19" i="93"/>
  <c r="F22" i="93"/>
  <c r="G21" i="93"/>
  <c r="K26" i="93"/>
  <c r="L26" i="93"/>
  <c r="J7" i="93"/>
  <c r="J9" i="93"/>
  <c r="J11" i="93"/>
  <c r="M23" i="93"/>
  <c r="N26" i="93"/>
  <c r="F24" i="93"/>
  <c r="O26" i="93"/>
  <c r="E19" i="93"/>
  <c r="F20" i="93"/>
  <c r="J25" i="93"/>
  <c r="G9" i="93"/>
  <c r="G11" i="93"/>
  <c r="G13" i="93"/>
  <c r="M24" i="93"/>
  <c r="J17" i="93"/>
  <c r="M20" i="93"/>
  <c r="E25" i="93"/>
  <c r="F17" i="93"/>
  <c r="F19" i="93"/>
  <c r="F21" i="93"/>
  <c r="F23" i="93"/>
  <c r="F25" i="93"/>
  <c r="I26" i="93"/>
  <c r="E6" i="93"/>
  <c r="E8" i="93"/>
  <c r="E10" i="93"/>
  <c r="E12" i="93"/>
  <c r="E14" i="93"/>
  <c r="E16" i="93"/>
  <c r="E18" i="93"/>
  <c r="E20" i="93"/>
  <c r="E22" i="93"/>
  <c r="E24" i="93"/>
  <c r="H26" i="93"/>
  <c r="D12" i="93" l="1"/>
  <c r="D15" i="93"/>
  <c r="D23" i="93"/>
  <c r="D8" i="93"/>
  <c r="D22" i="93"/>
  <c r="D21" i="93"/>
  <c r="D11" i="93"/>
  <c r="D7" i="93"/>
  <c r="D16" i="93"/>
  <c r="D9" i="93"/>
  <c r="D18" i="93"/>
  <c r="G26" i="93"/>
  <c r="D13" i="93"/>
  <c r="D14" i="93"/>
  <c r="D17" i="93"/>
  <c r="D10" i="93"/>
  <c r="D24" i="93"/>
  <c r="M26" i="93"/>
  <c r="D20" i="93"/>
  <c r="J26" i="93"/>
  <c r="D25" i="93"/>
  <c r="D19" i="93"/>
  <c r="E26" i="93"/>
  <c r="D6" i="93"/>
  <c r="F26" i="93"/>
  <c r="D26" i="93" l="1"/>
  <c r="U25" i="90" l="1"/>
  <c r="U24" i="90"/>
  <c r="U23" i="90"/>
  <c r="U22" i="90"/>
  <c r="U21" i="90"/>
  <c r="U20" i="90"/>
  <c r="U19" i="90"/>
  <c r="U18" i="90"/>
  <c r="U17" i="90"/>
  <c r="U16" i="90"/>
  <c r="U15" i="90"/>
  <c r="U14" i="90"/>
  <c r="U13" i="90"/>
  <c r="U12" i="90"/>
  <c r="U11" i="90"/>
  <c r="U10" i="90"/>
  <c r="U9" i="90"/>
  <c r="U8" i="90"/>
  <c r="U7" i="90"/>
  <c r="U6" i="90"/>
  <c r="T25" i="90"/>
  <c r="T24" i="90"/>
  <c r="T23" i="90"/>
  <c r="T22" i="90"/>
  <c r="T21" i="90"/>
  <c r="T20" i="90"/>
  <c r="T19" i="90"/>
  <c r="T18" i="90"/>
  <c r="T17" i="90"/>
  <c r="T16" i="90"/>
  <c r="T15" i="90"/>
  <c r="T14" i="90"/>
  <c r="T13" i="90"/>
  <c r="T12" i="90"/>
  <c r="T11" i="90"/>
  <c r="T10" i="90"/>
  <c r="T9" i="90"/>
  <c r="T8" i="90"/>
  <c r="T7" i="90"/>
  <c r="T6" i="90"/>
  <c r="R25" i="90"/>
  <c r="R24" i="90"/>
  <c r="R23" i="90"/>
  <c r="R22" i="90"/>
  <c r="R21" i="90"/>
  <c r="R20" i="90"/>
  <c r="R19" i="90"/>
  <c r="R18" i="90"/>
  <c r="R17" i="90"/>
  <c r="R16" i="90"/>
  <c r="R15" i="90"/>
  <c r="R14" i="90"/>
  <c r="R13" i="90"/>
  <c r="R12" i="90"/>
  <c r="R11" i="90"/>
  <c r="R10" i="90"/>
  <c r="R9" i="90"/>
  <c r="R8" i="90"/>
  <c r="R7" i="90"/>
  <c r="R6" i="90"/>
  <c r="Q25" i="90"/>
  <c r="Q24" i="90"/>
  <c r="Q23" i="90"/>
  <c r="Q22" i="90"/>
  <c r="Q21" i="90"/>
  <c r="Q20" i="90"/>
  <c r="Q19" i="90"/>
  <c r="Q18" i="90"/>
  <c r="Q17" i="90"/>
  <c r="Q16" i="90"/>
  <c r="Q15" i="90"/>
  <c r="Q14" i="90"/>
  <c r="Q13" i="90"/>
  <c r="Q12" i="90"/>
  <c r="Q11" i="90"/>
  <c r="Q10" i="90"/>
  <c r="Q9" i="90"/>
  <c r="Q8" i="90"/>
  <c r="Q7" i="90"/>
  <c r="Q6" i="90"/>
  <c r="O25" i="90"/>
  <c r="O24" i="90"/>
  <c r="O23" i="90"/>
  <c r="O22" i="90"/>
  <c r="O21" i="90"/>
  <c r="O20" i="90"/>
  <c r="O19" i="90"/>
  <c r="O18" i="90"/>
  <c r="O17" i="90"/>
  <c r="O16" i="90"/>
  <c r="O15" i="90"/>
  <c r="O14" i="90"/>
  <c r="O13" i="90"/>
  <c r="O12" i="90"/>
  <c r="O11" i="90"/>
  <c r="O10" i="90"/>
  <c r="O9" i="90"/>
  <c r="O8" i="90"/>
  <c r="O7" i="90"/>
  <c r="O6" i="90"/>
  <c r="N25" i="90"/>
  <c r="N24" i="90"/>
  <c r="N23" i="90"/>
  <c r="N22" i="90"/>
  <c r="N21" i="90"/>
  <c r="N20" i="90"/>
  <c r="N19" i="90"/>
  <c r="N18" i="90"/>
  <c r="N17" i="90"/>
  <c r="N16" i="90"/>
  <c r="N15" i="90"/>
  <c r="N14" i="90"/>
  <c r="N13" i="90"/>
  <c r="N12" i="90"/>
  <c r="N11" i="90"/>
  <c r="N10" i="90"/>
  <c r="N9" i="90"/>
  <c r="N8" i="90"/>
  <c r="N7" i="90"/>
  <c r="N6" i="90"/>
  <c r="I26" i="72" l="1"/>
  <c r="I24" i="72"/>
  <c r="I25" i="72"/>
  <c r="I27" i="72" l="1"/>
  <c r="B40" i="90" l="1"/>
  <c r="P25" i="90"/>
  <c r="S22" i="90"/>
  <c r="P21" i="90"/>
  <c r="M19" i="90"/>
  <c r="P17" i="90"/>
  <c r="P16" i="90"/>
  <c r="S13" i="90"/>
  <c r="M11" i="90"/>
  <c r="S10" i="90"/>
  <c r="I25" i="90"/>
  <c r="H25" i="90"/>
  <c r="F25" i="90"/>
  <c r="E25" i="90"/>
  <c r="I24" i="90"/>
  <c r="H24" i="90"/>
  <c r="F24" i="90"/>
  <c r="E24" i="90"/>
  <c r="I23" i="90"/>
  <c r="H23" i="90"/>
  <c r="F23" i="90"/>
  <c r="E23" i="90"/>
  <c r="I22" i="90"/>
  <c r="H22" i="90"/>
  <c r="F22" i="90"/>
  <c r="E22" i="90"/>
  <c r="I21" i="90"/>
  <c r="H21" i="90"/>
  <c r="F21" i="90"/>
  <c r="E21" i="90"/>
  <c r="D21" i="90" s="1"/>
  <c r="I20" i="90"/>
  <c r="H20" i="90"/>
  <c r="F20" i="90"/>
  <c r="E20" i="90"/>
  <c r="I19" i="90"/>
  <c r="H19" i="90"/>
  <c r="F19" i="90"/>
  <c r="E19" i="90"/>
  <c r="I18" i="90"/>
  <c r="H18" i="90"/>
  <c r="F18" i="90"/>
  <c r="E18" i="90"/>
  <c r="I17" i="90"/>
  <c r="H17" i="90"/>
  <c r="F17" i="90"/>
  <c r="E17" i="90"/>
  <c r="I16" i="90"/>
  <c r="H16" i="90"/>
  <c r="F16" i="90"/>
  <c r="E16" i="90"/>
  <c r="D16" i="90" s="1"/>
  <c r="I15" i="90"/>
  <c r="H15" i="90"/>
  <c r="F15" i="90"/>
  <c r="E15" i="90"/>
  <c r="I14" i="90"/>
  <c r="H14" i="90"/>
  <c r="F14" i="90"/>
  <c r="E14" i="90"/>
  <c r="I13" i="90"/>
  <c r="H13" i="90"/>
  <c r="F13" i="90"/>
  <c r="E13" i="90"/>
  <c r="D13" i="90" s="1"/>
  <c r="I12" i="90"/>
  <c r="H12" i="90"/>
  <c r="F12" i="90"/>
  <c r="E12" i="90"/>
  <c r="I11" i="90"/>
  <c r="H11" i="90"/>
  <c r="F11" i="90"/>
  <c r="E11" i="90"/>
  <c r="I10" i="90"/>
  <c r="H10" i="90"/>
  <c r="F10" i="90"/>
  <c r="E10" i="90"/>
  <c r="I9" i="90"/>
  <c r="H9" i="90"/>
  <c r="F9" i="90"/>
  <c r="E9" i="90"/>
  <c r="I8" i="90"/>
  <c r="H8" i="90"/>
  <c r="F8" i="90"/>
  <c r="E8" i="90"/>
  <c r="I7" i="90"/>
  <c r="H7" i="90"/>
  <c r="F7" i="90"/>
  <c r="E7" i="90"/>
  <c r="I6" i="90"/>
  <c r="H6" i="90"/>
  <c r="F6" i="90"/>
  <c r="E6" i="90"/>
  <c r="D6" i="90" s="1"/>
  <c r="G7" i="90" l="1"/>
  <c r="G9" i="90"/>
  <c r="G19" i="90"/>
  <c r="K22" i="90"/>
  <c r="M24" i="90"/>
  <c r="S19" i="90"/>
  <c r="K18" i="90"/>
  <c r="S23" i="90"/>
  <c r="M21" i="90"/>
  <c r="M10" i="90"/>
  <c r="M25" i="90"/>
  <c r="K13" i="90"/>
  <c r="K9" i="90"/>
  <c r="K15" i="90"/>
  <c r="L25" i="90"/>
  <c r="D8" i="90"/>
  <c r="S7" i="90"/>
  <c r="M9" i="90"/>
  <c r="P10" i="90"/>
  <c r="K14" i="90"/>
  <c r="D12" i="90"/>
  <c r="S6" i="90"/>
  <c r="M8" i="90"/>
  <c r="P9" i="90"/>
  <c r="G10" i="90"/>
  <c r="D20" i="90"/>
  <c r="P8" i="90"/>
  <c r="D7" i="90"/>
  <c r="D9" i="90"/>
  <c r="G14" i="90"/>
  <c r="D17" i="90"/>
  <c r="G24" i="90"/>
  <c r="G6" i="90"/>
  <c r="D10" i="90"/>
  <c r="K10" i="90"/>
  <c r="G11" i="90"/>
  <c r="G13" i="90"/>
  <c r="D14" i="90"/>
  <c r="G15" i="90"/>
  <c r="G17" i="90"/>
  <c r="G18" i="90"/>
  <c r="D22" i="90"/>
  <c r="D24" i="90"/>
  <c r="D25" i="90"/>
  <c r="P6" i="90"/>
  <c r="M12" i="90"/>
  <c r="P13" i="90"/>
  <c r="S14" i="90"/>
  <c r="M16" i="90"/>
  <c r="S16" i="90"/>
  <c r="P18" i="90"/>
  <c r="E26" i="90"/>
  <c r="L9" i="90"/>
  <c r="D18" i="90"/>
  <c r="G23" i="90"/>
  <c r="L8" i="90"/>
  <c r="M13" i="90"/>
  <c r="L13" i="90"/>
  <c r="P14" i="90"/>
  <c r="M17" i="90"/>
  <c r="D15" i="90"/>
  <c r="G21" i="90"/>
  <c r="G22" i="90"/>
  <c r="M6" i="90"/>
  <c r="L7" i="90"/>
  <c r="L12" i="90"/>
  <c r="S18" i="90"/>
  <c r="L20" i="90"/>
  <c r="S21" i="90"/>
  <c r="P24" i="90"/>
  <c r="S25" i="90"/>
  <c r="M20" i="90"/>
  <c r="S20" i="90"/>
  <c r="K21" i="90"/>
  <c r="D23" i="90"/>
  <c r="G25" i="90"/>
  <c r="O26" i="90"/>
  <c r="P7" i="90"/>
  <c r="S11" i="90"/>
  <c r="P12" i="90"/>
  <c r="M14" i="90"/>
  <c r="L15" i="90"/>
  <c r="S15" i="90"/>
  <c r="L16" i="90"/>
  <c r="M18" i="90"/>
  <c r="P22" i="90"/>
  <c r="K23" i="90"/>
  <c r="S24" i="90"/>
  <c r="L17" i="90"/>
  <c r="L21" i="90"/>
  <c r="S9" i="90"/>
  <c r="P11" i="90"/>
  <c r="L14" i="90"/>
  <c r="P15" i="90"/>
  <c r="P20" i="90"/>
  <c r="M22" i="90"/>
  <c r="L23" i="90"/>
  <c r="L24" i="90"/>
  <c r="R26" i="90"/>
  <c r="I26" i="90"/>
  <c r="G8" i="90"/>
  <c r="G16" i="90"/>
  <c r="M7" i="90"/>
  <c r="S8" i="90"/>
  <c r="S12" i="90"/>
  <c r="S17" i="90"/>
  <c r="P19" i="90"/>
  <c r="L22" i="90"/>
  <c r="J22" i="90" s="1"/>
  <c r="P23" i="90"/>
  <c r="F26" i="90"/>
  <c r="T26" i="90"/>
  <c r="K12" i="90"/>
  <c r="K20" i="90"/>
  <c r="K6" i="90"/>
  <c r="K7" i="90"/>
  <c r="L10" i="90"/>
  <c r="K17" i="90"/>
  <c r="K25" i="90"/>
  <c r="Q26" i="90"/>
  <c r="U26" i="90"/>
  <c r="K11" i="90"/>
  <c r="K19" i="90"/>
  <c r="N26" i="90"/>
  <c r="H26" i="90"/>
  <c r="L6" i="90"/>
  <c r="D11" i="90"/>
  <c r="G12" i="90"/>
  <c r="D19" i="90"/>
  <c r="G20" i="90"/>
  <c r="K8" i="90"/>
  <c r="L11" i="90"/>
  <c r="M15" i="90"/>
  <c r="K16" i="90"/>
  <c r="L18" i="90"/>
  <c r="L19" i="90"/>
  <c r="M23" i="90"/>
  <c r="K24" i="90"/>
  <c r="J9" i="90" l="1"/>
  <c r="J18" i="90"/>
  <c r="J13" i="90"/>
  <c r="J25" i="90"/>
  <c r="J15" i="90"/>
  <c r="J10" i="90"/>
  <c r="J23" i="90"/>
  <c r="J14" i="90"/>
  <c r="J16" i="90"/>
  <c r="J12" i="90"/>
  <c r="J8" i="90"/>
  <c r="P26" i="90"/>
  <c r="J21" i="90"/>
  <c r="J7" i="90"/>
  <c r="S26" i="90"/>
  <c r="J20" i="90"/>
  <c r="G26" i="90"/>
  <c r="D26" i="90"/>
  <c r="J19" i="90"/>
  <c r="J24" i="90"/>
  <c r="L26" i="90"/>
  <c r="J17" i="90"/>
  <c r="M26" i="90"/>
  <c r="J11" i="90"/>
  <c r="K26" i="90"/>
  <c r="J6" i="90"/>
  <c r="C46" i="90" l="1"/>
  <c r="C47" i="90"/>
  <c r="C48" i="90"/>
  <c r="J26" i="90"/>
  <c r="E7" i="23" l="1"/>
  <c r="E8" i="23"/>
  <c r="E9" i="23"/>
  <c r="E10" i="23"/>
  <c r="E11" i="23"/>
  <c r="E12" i="23"/>
  <c r="E13" i="23"/>
  <c r="E14" i="23"/>
  <c r="E15" i="23"/>
  <c r="E16" i="23"/>
  <c r="E17" i="23"/>
  <c r="E18" i="23"/>
  <c r="E19" i="23"/>
  <c r="E20" i="23"/>
  <c r="E21" i="23"/>
  <c r="E22" i="23"/>
  <c r="E23" i="23"/>
  <c r="C7" i="23"/>
  <c r="C8" i="23"/>
  <c r="C9" i="23"/>
  <c r="C10" i="23"/>
  <c r="C11" i="23"/>
  <c r="C12" i="23"/>
  <c r="C13" i="23"/>
  <c r="C14" i="23"/>
  <c r="C15" i="23"/>
  <c r="C16" i="23"/>
  <c r="C17" i="23"/>
  <c r="C18" i="23"/>
  <c r="C19" i="23"/>
  <c r="C20" i="23"/>
  <c r="C21" i="23"/>
  <c r="C22" i="23"/>
  <c r="C23" i="23"/>
  <c r="C24" i="23"/>
  <c r="C25" i="23"/>
  <c r="C26" i="23"/>
  <c r="C6" i="23"/>
  <c r="E6" i="23"/>
  <c r="E27" i="23" l="1"/>
  <c r="C27" i="23"/>
  <c r="D7" i="23"/>
  <c r="D6" i="23"/>
  <c r="I6" i="24" l="1"/>
  <c r="B64" i="24" l="1"/>
  <c r="H13" i="24" l="1"/>
  <c r="H12" i="24"/>
  <c r="H25" i="24"/>
  <c r="H24" i="24"/>
  <c r="H23" i="24"/>
  <c r="H22" i="24"/>
  <c r="H21" i="24"/>
  <c r="H20" i="24"/>
  <c r="H19" i="24"/>
  <c r="H18" i="24"/>
  <c r="H17" i="24"/>
  <c r="H16" i="24"/>
  <c r="H15" i="24"/>
  <c r="H14" i="24"/>
  <c r="H11" i="24"/>
  <c r="H10" i="24"/>
  <c r="H9" i="24"/>
  <c r="H8" i="24"/>
  <c r="H7" i="24"/>
  <c r="H6" i="24"/>
  <c r="E13" i="24"/>
  <c r="E12" i="24"/>
  <c r="E25" i="24"/>
  <c r="E24" i="24"/>
  <c r="E23" i="24"/>
  <c r="E22" i="24"/>
  <c r="E21" i="24"/>
  <c r="E20" i="24"/>
  <c r="E19" i="24"/>
  <c r="E18" i="24"/>
  <c r="E17" i="24"/>
  <c r="E16" i="24"/>
  <c r="E15" i="24"/>
  <c r="E14" i="24"/>
  <c r="E11" i="24"/>
  <c r="E10" i="24"/>
  <c r="E9" i="24"/>
  <c r="E8" i="24"/>
  <c r="E7" i="24"/>
  <c r="E6" i="24"/>
  <c r="H49" i="24"/>
  <c r="F6" i="23" l="1"/>
  <c r="D8" i="23"/>
  <c r="F7" i="23" l="1"/>
  <c r="B27" i="66" l="1"/>
  <c r="B32" i="66" l="1"/>
  <c r="B30" i="66"/>
  <c r="B25" i="66"/>
  <c r="B22" i="66"/>
  <c r="B20" i="66"/>
  <c r="B19" i="66"/>
  <c r="B21" i="66"/>
  <c r="B18" i="66"/>
  <c r="B17" i="66"/>
  <c r="B16" i="66"/>
  <c r="B15" i="66"/>
  <c r="B36" i="66"/>
  <c r="B35" i="66"/>
  <c r="B34" i="66"/>
  <c r="B33" i="66"/>
  <c r="B29" i="66"/>
  <c r="B28" i="66"/>
  <c r="B26" i="66"/>
  <c r="B24" i="66"/>
  <c r="C15" i="66"/>
  <c r="F21" i="23"/>
  <c r="F18" i="23"/>
  <c r="F17" i="23"/>
  <c r="F14" i="23"/>
  <c r="D18" i="23"/>
  <c r="D16" i="23"/>
  <c r="D13" i="23"/>
  <c r="D12" i="23"/>
  <c r="D10" i="23"/>
  <c r="D9" i="23"/>
  <c r="C20" i="66"/>
  <c r="I37" i="24"/>
  <c r="I36" i="24"/>
  <c r="H37" i="24"/>
  <c r="H36" i="24"/>
  <c r="I49" i="24"/>
  <c r="G49" i="24" s="1"/>
  <c r="I48" i="24"/>
  <c r="H48" i="24"/>
  <c r="I47" i="24"/>
  <c r="H47" i="24"/>
  <c r="I46" i="24"/>
  <c r="H46" i="24"/>
  <c r="I45" i="24"/>
  <c r="H45" i="24"/>
  <c r="I44" i="24"/>
  <c r="H44" i="24"/>
  <c r="I43" i="24"/>
  <c r="H43" i="24"/>
  <c r="I42" i="24"/>
  <c r="H42" i="24"/>
  <c r="I41" i="24"/>
  <c r="H41" i="24"/>
  <c r="I40" i="24"/>
  <c r="H40" i="24"/>
  <c r="I39" i="24"/>
  <c r="H39" i="24"/>
  <c r="I38" i="24"/>
  <c r="H38" i="24"/>
  <c r="I35" i="24"/>
  <c r="H35" i="24"/>
  <c r="I34" i="24"/>
  <c r="H34" i="24"/>
  <c r="I33" i="24"/>
  <c r="H33" i="24"/>
  <c r="I32" i="24"/>
  <c r="H32" i="24"/>
  <c r="I31" i="24"/>
  <c r="H31" i="24"/>
  <c r="I30" i="24"/>
  <c r="H30" i="24"/>
  <c r="F37" i="24"/>
  <c r="F36" i="24"/>
  <c r="E37" i="24"/>
  <c r="E36" i="24"/>
  <c r="E33" i="24"/>
  <c r="F49" i="24"/>
  <c r="E49" i="24"/>
  <c r="F48" i="24"/>
  <c r="E48" i="24"/>
  <c r="F47" i="24"/>
  <c r="E47" i="24"/>
  <c r="F46" i="24"/>
  <c r="E46" i="24"/>
  <c r="F45" i="24"/>
  <c r="E45" i="24"/>
  <c r="F44" i="24"/>
  <c r="E44" i="24"/>
  <c r="F43" i="24"/>
  <c r="E43" i="24"/>
  <c r="F42" i="24"/>
  <c r="E42" i="24"/>
  <c r="F41" i="24"/>
  <c r="E41" i="24"/>
  <c r="F40" i="24"/>
  <c r="E40" i="24"/>
  <c r="F39" i="24"/>
  <c r="E39" i="24"/>
  <c r="F38" i="24"/>
  <c r="E38" i="24"/>
  <c r="F35" i="24"/>
  <c r="E35" i="24"/>
  <c r="F34" i="24"/>
  <c r="E34" i="24"/>
  <c r="F33" i="24"/>
  <c r="F32" i="24"/>
  <c r="E32" i="24"/>
  <c r="F31" i="24"/>
  <c r="E31" i="24"/>
  <c r="F30" i="24"/>
  <c r="E30" i="24"/>
  <c r="I13" i="24"/>
  <c r="G13" i="24" s="1"/>
  <c r="I12" i="24"/>
  <c r="G12" i="24" s="1"/>
  <c r="I7" i="24"/>
  <c r="G7" i="24" s="1"/>
  <c r="I8" i="24"/>
  <c r="G8" i="24" s="1"/>
  <c r="I9" i="24"/>
  <c r="G9" i="24" s="1"/>
  <c r="I10" i="24"/>
  <c r="G10" i="24" s="1"/>
  <c r="I11" i="24"/>
  <c r="G11" i="24" s="1"/>
  <c r="I14" i="24"/>
  <c r="G14" i="24" s="1"/>
  <c r="I15" i="24"/>
  <c r="I16" i="24"/>
  <c r="G16" i="24" s="1"/>
  <c r="I17" i="24"/>
  <c r="G17" i="24" s="1"/>
  <c r="I18" i="24"/>
  <c r="G18" i="24" s="1"/>
  <c r="I19" i="24"/>
  <c r="G19" i="24" s="1"/>
  <c r="I20" i="24"/>
  <c r="G20" i="24" s="1"/>
  <c r="I21" i="24"/>
  <c r="G21" i="24" s="1"/>
  <c r="I22" i="24"/>
  <c r="G22" i="24" s="1"/>
  <c r="I23" i="24"/>
  <c r="G23" i="24" s="1"/>
  <c r="I24" i="24"/>
  <c r="G24" i="24" s="1"/>
  <c r="I25" i="24"/>
  <c r="G25" i="24" s="1"/>
  <c r="G6" i="24"/>
  <c r="F13" i="24"/>
  <c r="D13" i="24" s="1"/>
  <c r="F12" i="24"/>
  <c r="D12" i="24" s="1"/>
  <c r="F7" i="24"/>
  <c r="D7" i="24" s="1"/>
  <c r="F8" i="24"/>
  <c r="D8" i="24" s="1"/>
  <c r="F9" i="24"/>
  <c r="D9" i="24" s="1"/>
  <c r="F10" i="24"/>
  <c r="D10" i="24" s="1"/>
  <c r="F11" i="24"/>
  <c r="D11" i="24" s="1"/>
  <c r="F14" i="24"/>
  <c r="D14" i="24" s="1"/>
  <c r="F15" i="24"/>
  <c r="D15" i="24" s="1"/>
  <c r="F16" i="24"/>
  <c r="D16" i="24" s="1"/>
  <c r="F17" i="24"/>
  <c r="D17" i="24" s="1"/>
  <c r="F18" i="24"/>
  <c r="D18" i="24" s="1"/>
  <c r="F19" i="24"/>
  <c r="D19" i="24" s="1"/>
  <c r="F20" i="24"/>
  <c r="D20" i="24" s="1"/>
  <c r="F21" i="24"/>
  <c r="D21" i="24" s="1"/>
  <c r="F22" i="24"/>
  <c r="D22" i="24" s="1"/>
  <c r="F23" i="24"/>
  <c r="D23" i="24" s="1"/>
  <c r="F24" i="24"/>
  <c r="D24" i="24" s="1"/>
  <c r="F25" i="24"/>
  <c r="D25" i="24" s="1"/>
  <c r="F6" i="24"/>
  <c r="D6" i="24" s="1"/>
  <c r="E26" i="24"/>
  <c r="C28" i="66"/>
  <c r="C26" i="66"/>
  <c r="C21" i="66"/>
  <c r="C33" i="66"/>
  <c r="C19" i="66"/>
  <c r="C34" i="66"/>
  <c r="C32" i="66"/>
  <c r="C25" i="66"/>
  <c r="C23" i="66"/>
  <c r="C36" i="66"/>
  <c r="C17" i="66"/>
  <c r="G15" i="24"/>
  <c r="F19" i="23"/>
  <c r="D23" i="23"/>
  <c r="D17" i="23"/>
  <c r="D21" i="23"/>
  <c r="D24" i="23"/>
  <c r="D20" i="23"/>
  <c r="F8" i="23"/>
  <c r="D22" i="23"/>
  <c r="F11" i="23"/>
  <c r="D25" i="23"/>
  <c r="H26" i="24"/>
  <c r="D14" i="23"/>
  <c r="D15" i="23"/>
  <c r="D24" i="72" l="1"/>
  <c r="C14" i="66"/>
  <c r="B2" i="93"/>
  <c r="C30" i="66"/>
  <c r="B2" i="90"/>
  <c r="D25" i="72"/>
  <c r="B2" i="23"/>
  <c r="C18" i="66"/>
  <c r="C35" i="66"/>
  <c r="C29" i="66"/>
  <c r="B2" i="72"/>
  <c r="C22" i="66"/>
  <c r="C16" i="66"/>
  <c r="B2" i="24"/>
  <c r="D43" i="24"/>
  <c r="D47" i="24"/>
  <c r="D30" i="24"/>
  <c r="G44" i="24"/>
  <c r="G38" i="24"/>
  <c r="D34" i="24"/>
  <c r="D49" i="24"/>
  <c r="G42" i="24"/>
  <c r="D45" i="24"/>
  <c r="D46" i="24"/>
  <c r="G41" i="24"/>
  <c r="D40" i="24"/>
  <c r="G47" i="24"/>
  <c r="G40" i="24"/>
  <c r="G45" i="24"/>
  <c r="G26" i="24"/>
  <c r="I26" i="24"/>
  <c r="F26" i="24"/>
  <c r="D26" i="24"/>
  <c r="G35" i="24"/>
  <c r="G32" i="24"/>
  <c r="D31" i="24"/>
  <c r="D42" i="24"/>
  <c r="F50" i="24"/>
  <c r="G31" i="24"/>
  <c r="D39" i="24"/>
  <c r="G39" i="24"/>
  <c r="G46" i="24"/>
  <c r="G48" i="24"/>
  <c r="F13" i="23"/>
  <c r="F12" i="23"/>
  <c r="G33" i="24"/>
  <c r="E50" i="24"/>
  <c r="D38" i="24"/>
  <c r="F10" i="23"/>
  <c r="F9" i="23"/>
  <c r="D35" i="24"/>
  <c r="F16" i="23"/>
  <c r="F20" i="23"/>
  <c r="D41" i="24"/>
  <c r="F15" i="23"/>
  <c r="D11" i="23"/>
  <c r="D19" i="23"/>
  <c r="D37" i="24"/>
  <c r="I50" i="24"/>
  <c r="G30" i="24"/>
  <c r="H50" i="24"/>
  <c r="D44" i="24"/>
  <c r="D48" i="24"/>
  <c r="G36" i="24"/>
  <c r="D32" i="24"/>
  <c r="D33" i="24"/>
  <c r="G37" i="24"/>
  <c r="D36" i="24"/>
  <c r="G43" i="24"/>
  <c r="G34" i="24"/>
  <c r="C24" i="66"/>
  <c r="C12" i="66"/>
  <c r="D26" i="72" l="1"/>
  <c r="G50" i="24"/>
  <c r="D50" i="24"/>
  <c r="C70" i="24" l="1"/>
  <c r="C71" i="24"/>
  <c r="C72" i="24"/>
</calcChain>
</file>

<file path=xl/sharedStrings.xml><?xml version="1.0" encoding="utf-8"?>
<sst xmlns="http://schemas.openxmlformats.org/spreadsheetml/2006/main" count="1227" uniqueCount="405">
  <si>
    <t>TOTAL</t>
  </si>
  <si>
    <t>Andalucía</t>
  </si>
  <si>
    <t>Aragón</t>
  </si>
  <si>
    <t>Canarias</t>
  </si>
  <si>
    <t>Cantabria</t>
  </si>
  <si>
    <t>Castilla y León</t>
  </si>
  <si>
    <t>Cataluña</t>
  </si>
  <si>
    <t>Extremadura</t>
  </si>
  <si>
    <t>Galicia</t>
  </si>
  <si>
    <t>País Vasco</t>
  </si>
  <si>
    <t>La Rioja</t>
  </si>
  <si>
    <t>Ceuta</t>
  </si>
  <si>
    <t>Melilla</t>
  </si>
  <si>
    <t>Extranjero</t>
  </si>
  <si>
    <t>Contrato indefinido</t>
  </si>
  <si>
    <t>Contrato temporal</t>
  </si>
  <si>
    <t>Indefinido</t>
  </si>
  <si>
    <t>Temporal</t>
  </si>
  <si>
    <t>Agricultura</t>
  </si>
  <si>
    <t>Construcción</t>
  </si>
  <si>
    <t>Industria</t>
  </si>
  <si>
    <t>Servicios</t>
  </si>
  <si>
    <t>-</t>
  </si>
  <si>
    <t>ANDALUCÍA</t>
  </si>
  <si>
    <t>Almería</t>
  </si>
  <si>
    <t>Cádiz</t>
  </si>
  <si>
    <t>Córdoba</t>
  </si>
  <si>
    <t>Granada</t>
  </si>
  <si>
    <t>Huelva</t>
  </si>
  <si>
    <t>Jaén</t>
  </si>
  <si>
    <t>Málaga</t>
  </si>
  <si>
    <t>Sevilla</t>
  </si>
  <si>
    <t>ARAGÓN</t>
  </si>
  <si>
    <t>Huesca</t>
  </si>
  <si>
    <t>Teruel</t>
  </si>
  <si>
    <t>Zaragoza</t>
  </si>
  <si>
    <t>CANARIAS</t>
  </si>
  <si>
    <t>CANTABRIA</t>
  </si>
  <si>
    <t>Albacete</t>
  </si>
  <si>
    <t>Ciudad Real</t>
  </si>
  <si>
    <t>Cuenca</t>
  </si>
  <si>
    <t>Guadalajara</t>
  </si>
  <si>
    <t>Toledo</t>
  </si>
  <si>
    <t>CASTILLA Y LEÓN</t>
  </si>
  <si>
    <t>Ávila</t>
  </si>
  <si>
    <t>Burgos</t>
  </si>
  <si>
    <t>León</t>
  </si>
  <si>
    <t>Palencia</t>
  </si>
  <si>
    <t>Salamanca</t>
  </si>
  <si>
    <t>Segovia</t>
  </si>
  <si>
    <t>Soria</t>
  </si>
  <si>
    <t>Valladolid</t>
  </si>
  <si>
    <t>Zamora</t>
  </si>
  <si>
    <t>CATALUÑA</t>
  </si>
  <si>
    <t>Barcelona</t>
  </si>
  <si>
    <t>Girona</t>
  </si>
  <si>
    <t>Lleida</t>
  </si>
  <si>
    <t>Tarragona</t>
  </si>
  <si>
    <t>EXTREMADURA</t>
  </si>
  <si>
    <t>Badajoz</t>
  </si>
  <si>
    <t>Cáceres</t>
  </si>
  <si>
    <t>GALICIA</t>
  </si>
  <si>
    <t>Lugo</t>
  </si>
  <si>
    <t>Ourense</t>
  </si>
  <si>
    <t>Pontevedra</t>
  </si>
  <si>
    <t>PAÍS VASCO</t>
  </si>
  <si>
    <t>CEUTA</t>
  </si>
  <si>
    <t>MELILLA</t>
  </si>
  <si>
    <t>Hasta 25 trabajadores</t>
  </si>
  <si>
    <t>De 26 a 50 trabajadores</t>
  </si>
  <si>
    <t>De 51 a 100 trabajadores</t>
  </si>
  <si>
    <t>De 101 a 500 trabajadores</t>
  </si>
  <si>
    <t>De 501 a 1.000 trabajadores</t>
  </si>
  <si>
    <t>De 1.001 a 10.000 trabajadores</t>
  </si>
  <si>
    <t>Más de 10.000 trabajadores</t>
  </si>
  <si>
    <t>Total</t>
  </si>
  <si>
    <t>CASTILLA-LA MANCHA</t>
  </si>
  <si>
    <t>Española</t>
  </si>
  <si>
    <t>Extranjera</t>
  </si>
  <si>
    <t>2006</t>
  </si>
  <si>
    <t>2007</t>
  </si>
  <si>
    <t>2008</t>
  </si>
  <si>
    <t>2009</t>
  </si>
  <si>
    <t>2010</t>
  </si>
  <si>
    <t>2011</t>
  </si>
  <si>
    <t>2012</t>
  </si>
  <si>
    <t>2013</t>
  </si>
  <si>
    <t>2014</t>
  </si>
  <si>
    <t/>
  </si>
  <si>
    <t>Principado de Asturias</t>
  </si>
  <si>
    <t>Illes Balears</t>
  </si>
  <si>
    <t>Comunitat Valenciana</t>
  </si>
  <si>
    <t>Comunidad de Madrid</t>
  </si>
  <si>
    <t>Región de Murcia</t>
  </si>
  <si>
    <t>Comunidad Foral de Navarra</t>
  </si>
  <si>
    <t>2015</t>
  </si>
  <si>
    <t>COMUNITAT VALENCIANA</t>
  </si>
  <si>
    <t>Menos de 18 años</t>
  </si>
  <si>
    <t>Más de 64 años</t>
  </si>
  <si>
    <t>Alicante/Alacant</t>
  </si>
  <si>
    <t>Castellón/Castelló</t>
  </si>
  <si>
    <t>Valencia/València</t>
  </si>
  <si>
    <t>Araba/Álava</t>
  </si>
  <si>
    <t>Gipuzkoa</t>
  </si>
  <si>
    <t>Bizkaia</t>
  </si>
  <si>
    <t>Recuento</t>
  </si>
  <si>
    <t xml:space="preserve"> </t>
  </si>
  <si>
    <t>Ocupaciones elementales</t>
  </si>
  <si>
    <t>Ocupaciones militares</t>
  </si>
  <si>
    <t>Directoras y gerentes</t>
  </si>
  <si>
    <t>2016</t>
  </si>
  <si>
    <t>Distribución porcentual</t>
  </si>
  <si>
    <t>Año</t>
  </si>
  <si>
    <t>2017</t>
  </si>
  <si>
    <t>2018</t>
  </si>
  <si>
    <t>N.º de contratos</t>
  </si>
  <si>
    <t>Variación interanual (%)</t>
  </si>
  <si>
    <t xml:space="preserve">Contratos </t>
  </si>
  <si>
    <t>Contratos de mujeres</t>
  </si>
  <si>
    <t>Contratos bonificados</t>
  </si>
  <si>
    <t>Asturias, Principado de</t>
  </si>
  <si>
    <t>Balears, Illes</t>
  </si>
  <si>
    <t>Castilla-La Mancha</t>
  </si>
  <si>
    <t>Madrid, Comunidad de</t>
  </si>
  <si>
    <t>Murcia, Región de</t>
  </si>
  <si>
    <t>Navarra, Comunidad Foral de</t>
  </si>
  <si>
    <t>Rioja, La</t>
  </si>
  <si>
    <t>TOTAL de contratos</t>
  </si>
  <si>
    <t xml:space="preserve">Colectivo de bonificación </t>
  </si>
  <si>
    <t>Por violencia de género</t>
  </si>
  <si>
    <t xml:space="preserve">Año </t>
  </si>
  <si>
    <t>Contratos</t>
  </si>
  <si>
    <t>Contratos indefinidos</t>
  </si>
  <si>
    <t>TOTAL de contratos indefinidos</t>
  </si>
  <si>
    <t>Contratos temporales</t>
  </si>
  <si>
    <t>TOTAL de contratos temporales</t>
  </si>
  <si>
    <t xml:space="preserve">Tipo de contrato </t>
  </si>
  <si>
    <t>Valores absolutos</t>
  </si>
  <si>
    <t>PORCENTAJE de contratos</t>
  </si>
  <si>
    <t xml:space="preserve">Origen de la denuncia </t>
  </si>
  <si>
    <t>Número de contratos</t>
  </si>
  <si>
    <t>De 18 a 20 años</t>
  </si>
  <si>
    <t>De 21 a 30 años</t>
  </si>
  <si>
    <t>De 31 a 40 años</t>
  </si>
  <si>
    <t>De 41 a 50 años</t>
  </si>
  <si>
    <t>De 51 a 64 años</t>
  </si>
  <si>
    <t>Nacionalidad española</t>
  </si>
  <si>
    <t>Nacionalidad extranjera</t>
  </si>
  <si>
    <t>No consta</t>
  </si>
  <si>
    <t>1. Incluye operadoras de instalaciones, maquinaria y montadoras.</t>
  </si>
  <si>
    <t>3. Incluye empleadas contables, administrativas y otras empleadas de oficina.</t>
  </si>
  <si>
    <t>ESPAÑA</t>
  </si>
  <si>
    <t>Mujer</t>
  </si>
  <si>
    <t>Hombre</t>
  </si>
  <si>
    <t>Servicios iniciados</t>
  </si>
  <si>
    <t>Personas</t>
  </si>
  <si>
    <t>Servicios finalizados</t>
  </si>
  <si>
    <t xml:space="preserve">Servicios y personas </t>
  </si>
  <si>
    <t>Todas las mujeres</t>
  </si>
  <si>
    <t>Mujeres VVG</t>
  </si>
  <si>
    <t>N.º de servicios</t>
  </si>
  <si>
    <r>
      <t xml:space="preserve">N.º de </t>
    </r>
    <r>
      <rPr>
        <b/>
        <sz val="11"/>
        <color indexed="9"/>
        <rFont val="Calibri"/>
        <family val="2"/>
      </rPr>
      <t>personas</t>
    </r>
  </si>
  <si>
    <t>N.º de personas</t>
  </si>
  <si>
    <t>Todos los contratos</t>
  </si>
  <si>
    <t>ASTURIAS, PRINCIPADO DE</t>
  </si>
  <si>
    <t>BALEARS, ILLES</t>
  </si>
  <si>
    <t>MADRID, COMUNIDAD DE</t>
  </si>
  <si>
    <t>MURCIA, REGIÓN DE</t>
  </si>
  <si>
    <t>NAVARRA, COMUNIDAD FORAL DE</t>
  </si>
  <si>
    <t>RIOJA, LA</t>
  </si>
  <si>
    <t>Palmas, Las</t>
  </si>
  <si>
    <t>Santa Cruz de Tenerife</t>
  </si>
  <si>
    <t>Coruña, A</t>
  </si>
  <si>
    <t>Técnicas y profesionales</t>
  </si>
  <si>
    <t>Para texto:</t>
  </si>
  <si>
    <t>Diferencia año anterior</t>
  </si>
  <si>
    <t>Contratos VG sobre V</t>
  </si>
  <si>
    <t>Contratos V sobre bonificados</t>
  </si>
  <si>
    <t xml:space="preserve"> Comunidad autónoma</t>
  </si>
  <si>
    <t xml:space="preserve"> Tipo de contrato</t>
  </si>
  <si>
    <t xml:space="preserve"> Nacionalidad y tipo de contrato</t>
  </si>
  <si>
    <t xml:space="preserve"> Grupo de ocupación</t>
  </si>
  <si>
    <t xml:space="preserve"> Grupo de edad</t>
  </si>
  <si>
    <t xml:space="preserve"> Tamaño de la empresa</t>
  </si>
  <si>
    <t xml:space="preserve"> Sexo</t>
  </si>
  <si>
    <t xml:space="preserve"> Nacionalidad</t>
  </si>
  <si>
    <t xml:space="preserve"> Servicios y personas</t>
  </si>
  <si>
    <t xml:space="preserve"> Com. autónoma y provincia</t>
  </si>
  <si>
    <t xml:space="preserve"> Sector de actividad</t>
  </si>
  <si>
    <t>Casos</t>
  </si>
  <si>
    <t>Perdidos</t>
  </si>
  <si>
    <t>N</t>
  </si>
  <si>
    <t>Porcentaje</t>
  </si>
  <si>
    <t>Fuente: Elaboración propia a partir de los datos proporcionados por el Servicio Público de Empleo Estatal (SEPE).</t>
  </si>
  <si>
    <t>Fuentes de información:</t>
  </si>
  <si>
    <t>Servicio Público de Empleo Estatal (SEPE).</t>
  </si>
  <si>
    <t>CAPÍTULO 8: CONTRATOS BONIFICADOS DE MUJERES VÍCTIMAS DE VIOLENCIA Y CONTRATOS DE SUSTITUCIÓN DE MUJERES VÍCTIMAS DE VIOLENCIA DE GÉNERO</t>
  </si>
  <si>
    <t>Tablas personalizadas</t>
  </si>
  <si>
    <t>2019</t>
  </si>
  <si>
    <t>INSTRUCCIONES:</t>
  </si>
  <si>
    <t>Contributiva/RAI/Subsidio</t>
  </si>
  <si>
    <t>año</t>
  </si>
  <si>
    <t>Contributiva</t>
  </si>
  <si>
    <t>Nacionalidad recodificada</t>
  </si>
  <si>
    <t>RAI</t>
  </si>
  <si>
    <t>Apátrida</t>
  </si>
  <si>
    <t>Subsidio</t>
  </si>
  <si>
    <t>1. No se dispone de datos desagregados de los contratos bonificados de víctimas de violencia de género hasta diciembre de 2006 porque no existía una clave específica para la identificación de dichos contratos. Hasta ese momento solo se incluían en los contratos bonificados por violencia (doméstica y de género).</t>
  </si>
  <si>
    <t>3. Arreglar formato: en las filas de los años las filas impares en color y las pares sin color. Filas de cabecera y total como están.</t>
  </si>
  <si>
    <t>Por violencia
(doméstica y de género)</t>
  </si>
  <si>
    <t>1. Debería rellenarse automáticamente.</t>
  </si>
  <si>
    <t>En E30:F49 se usa tabla 3 de la sheet_actual.</t>
  </si>
  <si>
    <t>En H30:I49 se usa tabla 4 de la sheet_actual.</t>
  </si>
  <si>
    <t>Tabla 8.2. Contratos de mujeres, por comunidad autónoma, colectivo de bonificación y tipo de contrato.</t>
  </si>
  <si>
    <t>El SEPE empezó a mandar en 2019 las conversiones de contratos en indefinidos actualizando datos desde 2012 pero solo de violencia. Para no publicar datos de contratos bonificados sin actualizar y, por tanto, diferentes respecto de los de violencia, se han eliminado las columnas sobre contratos bonificados.</t>
  </si>
  <si>
    <t>2020</t>
  </si>
  <si>
    <t xml:space="preserve">2. Seleccionar la celda D8 y copiar. Seleccionar D6:D7 y pegar fórmulas. Hacer lo mismo en la columna F </t>
  </si>
  <si>
    <t>Algunos años hay caso de indeterminados para "total contratos mujeres". No afecta a VdG. No se incorpora como fila adicional.</t>
  </si>
  <si>
    <t>2021</t>
  </si>
  <si>
    <t>1. Copiar fila 6 e insertar celdas copiadas encima de fila 7. Cambiar año en B6. Copiar celda C6, seleccionar C7:C24 (o lo que corresponda porque cada año se amplía una fila), y pegar fórmulas</t>
  </si>
  <si>
    <t>NOTAS:</t>
  </si>
  <si>
    <t>Tabla origen en sheet1 al final de la sintaxis pq si no la columna "violencia de género" se desconfiguraba entera de año en año.</t>
  </si>
  <si>
    <t>Este capítulo es un poco caos con este tema y con la información disponible no veo forma de asegurarnos al 100% que este punto esté correcto...</t>
  </si>
  <si>
    <t>1. Hasta diciembre de 2006 no se dispone de una clave específica para la identificación de este colectivo, hecho que se refleja en los periodos temporales considerados en la tabla (primer año completo, 2007).</t>
  </si>
  <si>
    <t>tabla 8.12 capítulo contratos</t>
  </si>
  <si>
    <t>Operadoras¹</t>
  </si>
  <si>
    <t>Trabajadoras cualificadas²</t>
  </si>
  <si>
    <t>Administrativas³</t>
  </si>
  <si>
    <r>
      <t>Tabla 8.1.</t>
    </r>
    <r>
      <rPr>
        <sz val="11"/>
        <color indexed="57"/>
        <rFont val="Century Gothic"/>
        <family val="2"/>
      </rPr>
      <t xml:space="preserve"> </t>
    </r>
    <r>
      <rPr>
        <b/>
        <sz val="11"/>
        <color indexed="57"/>
        <rFont val="Century Gothic"/>
        <family val="2"/>
      </rPr>
      <t>Contratos bonificados de mujeres por violencia¹.</t>
    </r>
  </si>
  <si>
    <t>2022</t>
  </si>
  <si>
    <t>para la columna c se cogen los datos de VG y V doméstica, sin usar los de sustitución ni los de trata</t>
  </si>
  <si>
    <t>para la columna e se cogen los datos de VG sin usar los de  V doméstica, sustitución ni los de trata</t>
  </si>
  <si>
    <t>Año 2022</t>
  </si>
  <si>
    <t>2. La tabla debería rellenarse automáticamente una vez actualizadas las hojas "total contratos mujeres" y  "total contratos bonificados mujeres"</t>
  </si>
  <si>
    <t>3. Comprobar que los datos se correspondan con los efectivamente transmitidos por el SEPE (ver conversión en indefinidos).</t>
  </si>
  <si>
    <t>4. Comprobar que los totales de D50 y G50 coinciden con los de la tabla 8.1 (celdas C6 y E6).</t>
  </si>
  <si>
    <t>DATASET CLOSE ALL.</t>
  </si>
  <si>
    <t>GET</t>
  </si>
  <si>
    <t>FILE='\\NAS12-04.SANIDAD.MSC\IGUALDAD-SGPI\DGVG\DGVG\Document\EXPLOTACIONES-NO-TOCAR\datos_victimas\inem\rai\2022\prestaciones_2006_2022.sav'.</t>
  </si>
  <si>
    <t>*GET</t>
  </si>
  <si>
    <t xml:space="preserve">  FILE='\\NAS12-04.SANIDAD.MSC\IGUALDAD-SGPI\DGVG\DGVG\Document\EXPLOTACIONES-NO-TOCAR\datos_victimas\inem\rai\2018\prestaciones_2006_2019.sav'.</t>
  </si>
  <si>
    <t>**aquí pone dos filtros de forma que el segundo cancela el primero. HAY QUE CORREGIRLO. uNO FILTRA PARA QUE HAYA AL MENOS UN DÍA PAGADO AL MES y el otro para seleccionar a las mujeres.</t>
  </si>
  <si>
    <t>USE ALL.</t>
  </si>
  <si>
    <t>SELECT IF((año&gt;=2012 and dias_pag ~= 0) or (año&lt;2012)).</t>
  </si>
  <si>
    <t>EXECUTE.</t>
  </si>
  <si>
    <t>SELECT IF(sexo=2).</t>
  </si>
  <si>
    <t>***SORT CASES BY</t>
  </si>
  <si>
    <t>***Esto no sé con qué objetivo se hace. mes_este es la variable "mes de procesamiento". Se ordenan los casos en orden las las 3 vatriable que aparecen y cada una en orden ascendente.</t>
  </si>
  <si>
    <t>*creo que lo que aparece justo antes de sort cases puede borrarse.</t>
  </si>
  <si>
    <t>SORT CASES BY mes_est(A) fec_mec(A) f_baj_pr(A).</t>
  </si>
  <si>
    <t>***Agregación por año e identificador cogiendo la última provincia y la última comunidad se añaden las variables al conjunto de datos.</t>
  </si>
  <si>
    <t>AGGREGATE</t>
  </si>
  <si>
    <t xml:space="preserve">  /OUTFILE=* MODE=ADDVARIABLES</t>
  </si>
  <si>
    <t xml:space="preserve">  /BREAK=año identif id_colec</t>
  </si>
  <si>
    <t xml:space="preserve">  /provincia=LAST(provinc)</t>
  </si>
  <si>
    <t xml:space="preserve">  /comunidad_aut=LAST(ccaa).</t>
  </si>
  <si>
    <t>FILTER OFF.</t>
  </si>
  <si>
    <t>SELECT IF (provinc = provincia).</t>
  </si>
  <si>
    <t>***Agregación por año identificador última provincia y última comunidad cogiendo la edad mínima, y la última nacionalidad.</t>
  </si>
  <si>
    <t>DATASET DECLARE agregado.</t>
  </si>
  <si>
    <t xml:space="preserve">  /OUTFILE='agregado'</t>
  </si>
  <si>
    <t xml:space="preserve">  /BREAK=año identif provincia comunidad_aut id_colec</t>
  </si>
  <si>
    <t xml:space="preserve">  /edad=MIN(edad)</t>
  </si>
  <si>
    <t xml:space="preserve">  /nacional=LAST(nacionalidad).</t>
  </si>
  <si>
    <t>DATASET ACTIVATE agregado.</t>
  </si>
  <si>
    <t>CTABLES</t>
  </si>
  <si>
    <t xml:space="preserve">  /VLABELS VARIABLES=año id_colec DISPLAY=LABEL</t>
  </si>
  <si>
    <t xml:space="preserve">  /TABLE año [C] BY id_colec [COUNT F40.0]</t>
  </si>
  <si>
    <t xml:space="preserve">  /CATEGORIES VARIABLES=año ORDER=A KEY=VALUE EMPTY=EXCLUDE</t>
  </si>
  <si>
    <t xml:space="preserve">  /CATEGORIES VARIABLES=id_colec ORDER=A KEY=VALUE EMPTY=INCLUDE</t>
  </si>
  <si>
    <t xml:space="preserve"> /TITLES</t>
  </si>
  <si>
    <t xml:space="preserve">   TITLE= 'tabla 9. MUJERES DISTINTAS POR TIPO DE PRESTACIÓN'.</t>
  </si>
  <si>
    <t xml:space="preserve">[agregado] </t>
  </si>
  <si>
    <t>tabla 9. MUJERES DISTINTAS POR TIPO DE PRESTACIÓN</t>
  </si>
  <si>
    <t>*****prueba para encontrar error subsidios****</t>
  </si>
  <si>
    <t>*cau_pres mes_est</t>
  </si>
  <si>
    <t>*TEMP.</t>
  </si>
  <si>
    <t xml:space="preserve"> *SEL IF id_colec ="C" OR  id_colec ="S"</t>
  </si>
  <si>
    <t>.</t>
  </si>
  <si>
    <t>*CTABLES</t>
  </si>
  <si>
    <t xml:space="preserve">  /FORMAT EMPTY=ZERO MISSING='.' MINCOLWIDTH=2.40 MAXCOLWIDTH=2.54 UNITS=CM</t>
  </si>
  <si>
    <t xml:space="preserve">  /SMISSING VARIABLE</t>
  </si>
  <si>
    <t xml:space="preserve">  /VLABELS VARIABLES= id_colec cau_pres mes_est DISPLAY=NONE</t>
  </si>
  <si>
    <t xml:space="preserve">  /TABLE mes_est [COUNT F40.0] BY  id_colec &gt; cau_pres</t>
  </si>
  <si>
    <t xml:space="preserve">  /SLABELS VISIBLE=NO</t>
  </si>
  <si>
    <t xml:space="preserve">  /CATEGORIES VARIABLES= mes_est ORDER=A KEY=VALUE EMPTY=EXCLUDE</t>
  </si>
  <si>
    <t xml:space="preserve">  /CATEGORIES VARIABLES=id_colec ORDER=A KEY=VALUE EMPTY=EXCLUDE</t>
  </si>
  <si>
    <t xml:space="preserve">  /CATEGORIES VARIABLES=cau_pres ORDER=A KEY=VALUE EMPTY=EXCLUDE TOTAL=YES</t>
  </si>
  <si>
    <t xml:space="preserve">  POSITION=BEFORE</t>
  </si>
  <si>
    <t xml:space="preserve">  /TITLES</t>
  </si>
  <si>
    <t xml:space="preserve">   TITLE= 'CONTRIBUTIVA Y SUBSIDIO'.</t>
  </si>
  <si>
    <t>****fin prueba****</t>
  </si>
  <si>
    <t>RECODE nacional (724=1) (0=0) (999=3) (ELSE=2) INTO Extranjero_o_español.</t>
  </si>
  <si>
    <t>VARIABLE LABELS  Extranjero_o_español 'Nacionalidad recodificada'.</t>
  </si>
  <si>
    <t>VALUE LABELS Extranjero_o_español</t>
  </si>
  <si>
    <t xml:space="preserve">     2  'Extranjera'</t>
  </si>
  <si>
    <t xml:space="preserve">     1  'Española'</t>
  </si>
  <si>
    <t xml:space="preserve">     0  'No consta'</t>
  </si>
  <si>
    <t xml:space="preserve">     3  'Apátrida'   .</t>
  </si>
  <si>
    <t>FORMATS Extranjero_o_español (F1.0).</t>
  </si>
  <si>
    <t>CROSSTABS</t>
  </si>
  <si>
    <t xml:space="preserve">  /TABLES=Extranjero_o_español BY año BY id_colec</t>
  </si>
  <si>
    <t xml:space="preserve">  /FORMAT=AVALUE TABLES</t>
  </si>
  <si>
    <t xml:space="preserve">  /CELLS=COUNT</t>
  </si>
  <si>
    <t xml:space="preserve">  /COUNT ROUND CELL.</t>
  </si>
  <si>
    <t>Tablas cruzadas</t>
  </si>
  <si>
    <t>Resumen de procesamiento de casos</t>
  </si>
  <si>
    <t>Válido</t>
  </si>
  <si>
    <t>Nacionalidad recodificada * año * Contributiva/RAI/Subsidio</t>
  </si>
  <si>
    <t>Tabla cruzada Nacionalidad recodificada*año*Contributiva/RAI/Subsidio</t>
  </si>
  <si>
    <t>***para que salga la tabla 8.12 primero hay que cambiar la variable año de "escala"  a "nominal". se puede hacer directamente en el fichero resultante.******IMPORTANTE</t>
  </si>
  <si>
    <t>* Tablas personalizadas.</t>
  </si>
  <si>
    <t xml:space="preserve">  /VLABELS VARIABLES=id_colec Extranjero_o_español año DISPLAY=LABEL</t>
  </si>
  <si>
    <t xml:space="preserve">  /TABLE id_colec &gt; Extranjero_o_español [COUNT F40.0] BY año</t>
  </si>
  <si>
    <t xml:space="preserve">  /CATEGORIES VARIABLES=Extranjero_o_español [1, 2, 3, 0, OTHERNM] EMPTY=INCLUDE</t>
  </si>
  <si>
    <t xml:space="preserve">  /CATEGORIES VARIABLES=año ORDER=D KEY=VALUE EMPTY=EXCLUDE TOTAL=YES POSITION=BEFORE</t>
  </si>
  <si>
    <t xml:space="preserve">  /CRITERIA CILEVEL=95</t>
  </si>
  <si>
    <t xml:space="preserve">   /TITLES</t>
  </si>
  <si>
    <t xml:space="preserve">   TITLE= 'tabla 8.12 capítulo contratos'.</t>
  </si>
  <si>
    <t>OUTPUT EXPORT</t>
  </si>
  <si>
    <t xml:space="preserve">  /CONTENTS EXPORT=VISIBLE</t>
  </si>
  <si>
    <t xml:space="preserve">  /XLS DOCUMENTFILE='L:\Document\EXPLOTACIONES-NO-TOCAR\ANUARIO\Anuario 2022\Cap8-contratos\datos y trabajo previo\elaboración\tabla_prestaciones'</t>
  </si>
  <si>
    <t xml:space="preserve">   OPERATION=CREATESHEET</t>
  </si>
  <si>
    <t xml:space="preserve">   SHEET='prestaciones'</t>
  </si>
  <si>
    <t>comprobar que en C27 y E27 el sumatorio incluya todas las filas (en 2022 no había incorporado la primera-la correspondiente a 2022-)</t>
  </si>
  <si>
    <t>Por violencia familiar</t>
  </si>
  <si>
    <t>Por violencia sexual</t>
  </si>
  <si>
    <t>Por violencia en la pareja o expareja</t>
  </si>
  <si>
    <t>En D6:F25 se usa tabla enviada por el SEPE y pegada en la pestaña "Contratos mujeres", sin contabilizar los "convertidos en indefinidos" (ya que  en el excel están incluidos en los indefinidos). En 2021 no aparecen separados pero dejo la columna correspondiente por si acaso otro año vuelven a aparecer.</t>
  </si>
  <si>
    <t>En G6:I25 se usa tabla enviada por el SEPE y pegada en  la pestaña "Contratos bonificados mujeres", contabilizando los "convertidos en indefinidos" (ya que en esta tabla no están incluidos en el total de indefinidos).  Desde 2021 no aparecen separados pero dejo la columna correspondiente por si acaso otro año vuelven a aparecer.</t>
  </si>
  <si>
    <t>En la pestañas del SEPE y tb en la sheet las dos Castillas están intercambiadas. No modificar esos vínculos.</t>
  </si>
  <si>
    <t>Año 2023</t>
  </si>
  <si>
    <t>En H30:I49 y en K30:L49 se usa la última tabla de la sheet_actual.</t>
  </si>
  <si>
    <t>Como los números son pequeños, sugiero sumar familiar y sexual y poner "otros tipos de violencia"</t>
  </si>
  <si>
    <t>Por violencia (de género y doméstica)</t>
  </si>
  <si>
    <t>Contratos bonificados por violencia contra las mujeres</t>
  </si>
  <si>
    <t>Si lo unimos, quizá mejor quitar también "Contratos bonificados por violencia contra las mujeres".</t>
  </si>
  <si>
    <t>Indef.</t>
  </si>
  <si>
    <t>Temp.</t>
  </si>
  <si>
    <t>..</t>
  </si>
  <si>
    <t>V. doméstica</t>
  </si>
  <si>
    <t>V. pareja/ expareja</t>
  </si>
  <si>
    <t>V. sexual</t>
  </si>
  <si>
    <t>Por violencia doméstica</t>
  </si>
  <si>
    <t>Gráfico 8.1. Distribución porcentual de los contratos bonificados de mujeres víctimas de violencia según el tipo de contrato y el colectivo de bonificación.</t>
  </si>
  <si>
    <t>EXTRANJERO</t>
  </si>
  <si>
    <t>Gráfico 8.2. Distribución porcentual de los contratos bonificados de mujeres víctimas de violencia según el colectivo de bonificación.</t>
  </si>
  <si>
    <t>Tabla 8.7. Contratos bonificados de mujeres víctimas de violencia, por grupo de edad de la víctima y tipo de contrato.</t>
  </si>
  <si>
    <t>Tabla 8.8. Contratos bonificados de mujeres víctimas de violencia, por nacionalidad de la víctima y tipo de contrato.</t>
  </si>
  <si>
    <t>Tabla 8.9. Contratos bonificados de mujeres víctimas de violencia, por grupo de ocupación de la víctima.</t>
  </si>
  <si>
    <t>Tabla 8.10. Contratos bonificados de mujeres víctimas de violencia, por sector de actividad de la empresa.</t>
  </si>
  <si>
    <t>Tabla 8.11. Contratos bonificados de mujeres víctimas de violencia, por tamaño de la empresa.</t>
  </si>
  <si>
    <r>
      <t>Tabla 8.12.</t>
    </r>
    <r>
      <rPr>
        <sz val="11"/>
        <color indexed="57"/>
        <rFont val="Century Gothic"/>
        <family val="2"/>
      </rPr>
      <t xml:space="preserve"> </t>
    </r>
    <r>
      <rPr>
        <b/>
        <sz val="11"/>
        <color indexed="57"/>
        <rFont val="Century Gothic"/>
        <family val="2"/>
      </rPr>
      <t>Contratos de sustitución de mujeres víctimas de violencia en la pareja o expareja, por sexo de quien sustituye.</t>
    </r>
  </si>
  <si>
    <t>Tabla 8.13. Contratos de trabajo suspendidos o extinguidos con percepción por parte de la mujer víctima de violencia de la prestación contributiva por desempleo, por nacionalidad de la víctima.</t>
  </si>
  <si>
    <r>
      <t>Tabla 8.14.</t>
    </r>
    <r>
      <rPr>
        <sz val="11"/>
        <color indexed="57"/>
        <rFont val="Century Gothic"/>
        <family val="2"/>
      </rPr>
      <t xml:space="preserve"> </t>
    </r>
    <r>
      <rPr>
        <b/>
        <sz val="11"/>
        <color indexed="57"/>
        <rFont val="Century Gothic"/>
        <family val="2"/>
      </rPr>
      <t xml:space="preserve">Servicios iniciados y finalizados por mujeres víctimas de violencia en la pareja o expareja. </t>
    </r>
  </si>
  <si>
    <r>
      <t>Tabla 8.15.</t>
    </r>
    <r>
      <rPr>
        <sz val="11"/>
        <color indexed="57"/>
        <rFont val="Century Gothic"/>
        <family val="2"/>
      </rPr>
      <t xml:space="preserve"> </t>
    </r>
    <r>
      <rPr>
        <b/>
        <sz val="11"/>
        <color indexed="57"/>
        <rFont val="Century Gothic"/>
        <family val="2"/>
      </rPr>
      <t>Servicios iniciados y finalizados por mujeres y mujeres víctimas de violencia en la pareja o expareja, por comunidad autónoma.</t>
    </r>
  </si>
  <si>
    <r>
      <t>Tabla 8.1.</t>
    </r>
    <r>
      <rPr>
        <sz val="11"/>
        <color indexed="57"/>
        <rFont val="Century Gothic"/>
        <family val="2"/>
      </rPr>
      <t xml:space="preserve"> </t>
    </r>
    <r>
      <rPr>
        <b/>
        <sz val="11"/>
        <color indexed="57"/>
        <rFont val="Century Gothic"/>
        <family val="2"/>
      </rPr>
      <t xml:space="preserve">Contratos bonificados de mujeres víctimas de violencia¹, por colectivo de bonificación. </t>
    </r>
  </si>
  <si>
    <t>Contratos bonificados de mujeres víctimas de violencia</t>
  </si>
  <si>
    <t>Gráfico 8.1. Contratos bonificados de mujeres víctimas de violencia.</t>
  </si>
  <si>
    <t>Tabla 8.2. Contratos bonificados de mujeres víctimas de violencia, por tipo de contrato.</t>
  </si>
  <si>
    <t>Contratos bonificados de mujeres</t>
  </si>
  <si>
    <t>Tabla 8.3. Contratos de mujeres, por comunidad autónoma, colectivo de bonificación y tipo de contrato.</t>
  </si>
  <si>
    <t>Tabla 8.4. Contratos bonificados de mujeres víctimas de violencia, por comunidad autónoma y colectivo de bonificación.</t>
  </si>
  <si>
    <t>Tabla 8.5. Contratos bonificados de mujeres víctimas de violencia en la pareja o expareja, por comunidad autónoma y tipo de contrato.</t>
  </si>
  <si>
    <t>Fuente: Elaboración propia a partir de los datos proporcionados por el Servicio Público de Empleo Estatal (SEPE) y de los datos de la Estadística del Padrón continuo (INE).</t>
  </si>
  <si>
    <r>
      <t>Por violencia sexual</t>
    </r>
    <r>
      <rPr>
        <b/>
        <vertAlign val="superscript"/>
        <sz val="11"/>
        <color rgb="FFFFFFFF"/>
        <rFont val="Calibri"/>
        <family val="2"/>
        <scheme val="minor"/>
      </rPr>
      <t>1</t>
    </r>
  </si>
  <si>
    <t>1. Violencia sexual incluye a las víctimas de tratas de seres humanos y explotación sexual o laboral, de mujeres en contextos de prostitución.</t>
  </si>
  <si>
    <t>Tabla 8.6. Contratos bonificados de mujeres víctimas de violencia, por comunidad autónoma. Valores absolutos y tasas por millón de mujeres de 16 y más años.</t>
  </si>
  <si>
    <t>Contratos bonificados de mujeres
víctimas de violencia</t>
  </si>
  <si>
    <t xml:space="preserve">Servicios iniciados </t>
  </si>
  <si>
    <t>Tabla 8.16. Contratos bonificados de mujeres víctimas de violencia, por comunidad autónoma y provincia y tipo de contrato.</t>
  </si>
  <si>
    <t>Tabla 8.17. Contratos bonificados de mujeres víctimas de violencia, por comunidad autónoma y provincia y tipo de contrato.</t>
  </si>
  <si>
    <t>Tabla 8.18. Contratos bonificados de mujeres víctimas de violencia, por comunidad autónoma y provincia, tipo de contrato y nacionalidad.</t>
  </si>
  <si>
    <t>Tabla 8.19. Contratos bonificados de mujeres víctimas de violencia, por comunidad autónoma y provincia, tipo de contrato y nacionalidad.</t>
  </si>
  <si>
    <t>Tasas por millón de mujeres</t>
  </si>
  <si>
    <t>Gráfico 8.3. Distribución de contratos bonificados de mujeres víctimas de violencia, por comunidad autónoma según la nacionalidad de la víctima.</t>
  </si>
  <si>
    <t>Gráfico 8.4. Distribución porcentual de los contratos bonificados de mujeres víctimas de violencia según el nivel formativo de las víctimas.</t>
  </si>
  <si>
    <t>Gráfico 8.5. Distribución porcentual de los contratos bonificados de mujeres víctimas de violencia según el grupo de ocupación de la víctima.</t>
  </si>
  <si>
    <t>Gráfico 8.6. Distribución porcentual de los contratos bonificados de mujeres víctimas de violencia según el tamaño de la empresa.</t>
  </si>
  <si>
    <t>Gráfico 8.7. Contratos bonificados de mujeres víctimas de violencia, por comunidad autónoma. Valores absolutos y tasas por millón de mujeres de 16 y más años.</t>
  </si>
  <si>
    <t>Gráfico 8.8. Contratos bonificados de mujeres víctimas de violencia, por provincia. Valores absolutos y tasas por millón de mujeres de 16 y más años.</t>
  </si>
  <si>
    <t>Gráfico 8.9. Contratos bonificados de mujeres víctimas de violencia, por comunidad autónoma y provincia. Valores absolutos y tasas por millón de mujeres de 16 y más años.</t>
  </si>
  <si>
    <t>Periodo 2003-2024.</t>
  </si>
  <si>
    <t>Año 2024.</t>
  </si>
  <si>
    <t>Último quinquenio, año 2012 y periodo 2012-2024.</t>
  </si>
  <si>
    <t>Periodo
2012-2024</t>
  </si>
  <si>
    <t>Periodo
2006-2024</t>
  </si>
  <si>
    <t>Último quinquenio, año 2005 y periodo 2005-2024.</t>
  </si>
  <si>
    <t>Periodo
2005-2024</t>
  </si>
  <si>
    <t>Año 2024 y periodo 2003-2024.</t>
  </si>
  <si>
    <t>Último quinquenio, año 2003 y periodo 2003-2024.</t>
  </si>
  <si>
    <t>Periodo
2003-2024</t>
  </si>
  <si>
    <t xml:space="preserve">2. Incluye: trabajadoras de los servicios de restauración, personales, protección y vendedoras; trabajadoras cualificadas en el sector agrícola, ganadero, forestal y pesquero; </t>
  </si>
  <si>
    <t>artesanas y trabajadoras cualificadas de la industria manufacturera y de la construcción.</t>
  </si>
  <si>
    <t>Periodo 2003-2024</t>
  </si>
  <si>
    <t>1. Hasta diciembre de 2006 no existió una clave específica para los contratos bonificados de víctimas de violencia en la pareja o expareja</t>
  </si>
  <si>
    <t xml:space="preserve">(anteriormente denominada "de género") y se consideraban contratos bonificados por violencia (doméstica y de género). </t>
  </si>
  <si>
    <t>Por este motivo, los datos de 2003 a 2006 no se desagregan por tipo de violencia.</t>
  </si>
  <si>
    <t xml:space="preserve">Tras la entrada en vigor del Real Decreto-Ley 1/2023, de 10 de enero, de medidas urgentes en materia de incentivos a la contratación laboral </t>
  </si>
  <si>
    <t>y mejora de la protección social de las personas artistas, se dejaron de comunicar contratos de víctimas violencia doméstica, al no estar ya vigentes. </t>
  </si>
  <si>
    <t xml:space="preserve">en el momento de su celebración hasta su finalización. En 2024, no hay contratos bonificados por violencia doméstica. </t>
  </si>
  <si>
    <t xml:space="preserve">Los contratos de víctimas violencia doméstica que se hubiesen celebrado con anterioridad han continuado rigiéndose por la normativa vigente </t>
  </si>
  <si>
    <t>Último quinquenio, año 2006 y periodo 2006 -2024.</t>
  </si>
  <si>
    <t>Último quinquenio, año 2007 y periodo 2006-2024.</t>
  </si>
  <si>
    <t>XVIII INFORME ANUAL DEL OBSERVATORIO ESTATAL DE  VIOLENCIA SOBRE LA MUJER. AÑO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</si>
</sst>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2" formatCode="_-* #,##0\ &quot;€&quot;_-;\-* #,##0\ &quot;€&quot;_-;_-* &quot;-&quot;\ &quot;€&quot;_-;_-@_-"/>
    <numFmt numFmtId="44" formatCode="_-* #,##0.00\ &quot;€&quot;_-;\-* #,##0.00\ &quot;€&quot;_-;_-* &quot;-&quot;??\ &quot;€&quot;_-;_-@_-"/>
    <numFmt numFmtId="164" formatCode="_-* #,##0.00\ _€_-;\-* #,##0.00\ _€_-;_-* &quot;-&quot;??\ _€_-;_-@_-"/>
    <numFmt numFmtId="165" formatCode="0.0"/>
    <numFmt numFmtId="166" formatCode="#,##0.0"/>
    <numFmt numFmtId="167" formatCode="###0"/>
    <numFmt numFmtId="168" formatCode="###0.0%"/>
    <numFmt numFmtId="169" formatCode="_-* #,##0.00\ &quot;Pts&quot;_-;\-* #,##0.00\ &quot;Pts&quot;_-;_-* &quot;-&quot;??\ &quot;Pts&quot;_-;_-@_-"/>
    <numFmt numFmtId="170" formatCode="_-* #,##0\ _€_-;\-* #,##0\ _€_-;_-* &quot;-&quot;??\ _€_-;_-@_-"/>
  </numFmts>
  <fonts count="79">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u/>
      <sz val="10"/>
      <color indexed="12"/>
      <name val="Arial"/>
      <family val="2"/>
    </font>
    <font>
      <sz val="11"/>
      <name val="Century Gothic"/>
      <family val="2"/>
    </font>
    <font>
      <b/>
      <sz val="11"/>
      <name val="Century Gothic"/>
      <family val="2"/>
    </font>
    <font>
      <sz val="10"/>
      <name val="Arial"/>
      <family val="2"/>
    </font>
    <font>
      <sz val="10"/>
      <name val="Arial"/>
      <family val="2"/>
    </font>
    <font>
      <b/>
      <i/>
      <sz val="10"/>
      <name val="Arial"/>
      <family val="2"/>
    </font>
    <font>
      <sz val="9"/>
      <color indexed="8"/>
      <name val="Arial"/>
      <family val="2"/>
    </font>
    <font>
      <sz val="10"/>
      <name val="Arial"/>
      <family val="2"/>
    </font>
    <font>
      <sz val="11"/>
      <color indexed="8"/>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1"/>
      <color indexed="20"/>
      <name val="Calibri"/>
      <family val="2"/>
    </font>
    <font>
      <sz val="11"/>
      <color indexed="60"/>
      <name val="Calibri"/>
      <family val="2"/>
    </font>
    <font>
      <b/>
      <sz val="11"/>
      <color indexed="63"/>
      <name val="Calibri"/>
      <family val="2"/>
    </font>
    <font>
      <sz val="11"/>
      <color indexed="10"/>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8"/>
      <name val="Calibri"/>
      <family val="2"/>
    </font>
    <font>
      <b/>
      <sz val="11"/>
      <color indexed="57"/>
      <name val="Century Gothic"/>
      <family val="2"/>
    </font>
    <font>
      <sz val="11"/>
      <color indexed="57"/>
      <name val="Century Gothic"/>
      <family val="2"/>
    </font>
    <font>
      <sz val="10"/>
      <name val="Arial"/>
      <family val="2"/>
    </font>
    <font>
      <sz val="10"/>
      <name val="MS Sans Serif"/>
      <family val="2"/>
    </font>
    <font>
      <sz val="10"/>
      <name val="Georgia"/>
      <family val="1"/>
    </font>
    <font>
      <u/>
      <sz val="10"/>
      <color indexed="12"/>
      <name val="Georgia"/>
      <family val="1"/>
    </font>
    <font>
      <sz val="11"/>
      <name val="Calibri"/>
      <family val="2"/>
    </font>
    <font>
      <b/>
      <sz val="14"/>
      <color indexed="8"/>
      <name val="Arial Bold"/>
    </font>
    <font>
      <sz val="11"/>
      <color theme="1"/>
      <name val="Calibri"/>
      <family val="2"/>
      <scheme val="minor"/>
    </font>
    <font>
      <b/>
      <sz val="11"/>
      <color theme="0"/>
      <name val="Calibri"/>
      <family val="2"/>
      <scheme val="minor"/>
    </font>
    <font>
      <b/>
      <sz val="11"/>
      <color theme="3"/>
      <name val="Calibri"/>
      <family val="2"/>
      <scheme val="minor"/>
    </font>
    <font>
      <sz val="11"/>
      <color indexed="8"/>
      <name val="Calibri"/>
      <family val="2"/>
      <scheme val="minor"/>
    </font>
    <font>
      <b/>
      <sz val="11"/>
      <color theme="1"/>
      <name val="Calibri"/>
      <family val="2"/>
      <scheme val="minor"/>
    </font>
    <font>
      <b/>
      <sz val="11"/>
      <color rgb="FFFF0000"/>
      <name val="Century Gothic"/>
      <family val="2"/>
    </font>
    <font>
      <b/>
      <sz val="11"/>
      <color rgb="FF339966"/>
      <name val="Century Gothic"/>
      <family val="2"/>
    </font>
    <font>
      <sz val="11"/>
      <color rgb="FF339966"/>
      <name val="Century Gothic"/>
      <family val="2"/>
    </font>
    <font>
      <sz val="11"/>
      <name val="Calibri"/>
      <family val="2"/>
      <scheme val="minor"/>
    </font>
    <font>
      <sz val="8"/>
      <color rgb="FF339966"/>
      <name val="Century Gothic"/>
      <family val="2"/>
    </font>
    <font>
      <b/>
      <sz val="11"/>
      <color indexed="9"/>
      <name val="Calibri"/>
      <family val="2"/>
      <scheme val="minor"/>
    </font>
    <font>
      <b/>
      <sz val="10"/>
      <color rgb="FFFF0000"/>
      <name val="Century Gothic"/>
      <family val="2"/>
    </font>
    <font>
      <b/>
      <sz val="10"/>
      <color rgb="FFFF0000"/>
      <name val="Arial"/>
      <family val="2"/>
    </font>
    <font>
      <b/>
      <sz val="11"/>
      <name val="Calibri"/>
      <family val="2"/>
      <scheme val="minor"/>
    </font>
    <font>
      <sz val="10"/>
      <color rgb="FFFF0000"/>
      <name val="Arial"/>
      <family val="2"/>
    </font>
    <font>
      <sz val="10"/>
      <name val="Calibri"/>
      <family val="2"/>
      <scheme val="minor"/>
    </font>
    <font>
      <sz val="16"/>
      <color theme="3"/>
      <name val="Calibri"/>
      <family val="2"/>
      <scheme val="minor"/>
    </font>
    <font>
      <b/>
      <i/>
      <sz val="11"/>
      <color theme="3"/>
      <name val="Calibri"/>
      <family val="2"/>
      <scheme val="minor"/>
    </font>
    <font>
      <b/>
      <sz val="12"/>
      <color theme="3"/>
      <name val="Calibri"/>
      <family val="2"/>
      <scheme val="minor"/>
    </font>
    <font>
      <sz val="11"/>
      <color theme="3"/>
      <name val="Calibri"/>
      <family val="2"/>
      <scheme val="minor"/>
    </font>
    <font>
      <u/>
      <sz val="10"/>
      <color indexed="12"/>
      <name val="Calibri"/>
      <family val="2"/>
      <scheme val="minor"/>
    </font>
    <font>
      <i/>
      <sz val="11"/>
      <color theme="3"/>
      <name val="Calibri"/>
      <family val="2"/>
      <scheme val="minor"/>
    </font>
    <font>
      <sz val="11"/>
      <color rgb="FFFF0000"/>
      <name val="Century Gothic"/>
      <family val="2"/>
    </font>
    <font>
      <sz val="10"/>
      <color rgb="FFFF0000"/>
      <name val="Century Gothic"/>
      <family val="2"/>
    </font>
    <font>
      <sz val="12"/>
      <color theme="3"/>
      <name val="Calibri"/>
      <family val="2"/>
      <scheme val="minor"/>
    </font>
    <font>
      <sz val="9"/>
      <color theme="1"/>
      <name val="Century Gothic"/>
      <family val="2"/>
    </font>
    <font>
      <sz val="12"/>
      <color indexed="8"/>
      <name val="Courier New"/>
      <family val="3"/>
    </font>
    <font>
      <sz val="12"/>
      <color indexed="61"/>
      <name val="Arial"/>
      <family val="2"/>
    </font>
    <font>
      <sz val="12"/>
      <color indexed="8"/>
      <name val="Arial"/>
      <family val="2"/>
    </font>
    <font>
      <b/>
      <sz val="11"/>
      <color rgb="FFEE0000"/>
      <name val="Century Gothic"/>
      <family val="2"/>
    </font>
    <font>
      <b/>
      <sz val="12"/>
      <color rgb="FFCC0099"/>
      <name val="Calibri"/>
      <family val="2"/>
      <scheme val="minor"/>
    </font>
    <font>
      <sz val="8"/>
      <name val="Arial"/>
      <family val="2"/>
    </font>
    <font>
      <sz val="10"/>
      <color rgb="FFD60093"/>
      <name val="Arial"/>
      <family val="2"/>
    </font>
    <font>
      <b/>
      <sz val="11"/>
      <color rgb="FFD60093"/>
      <name val="Century Gothic"/>
      <family val="2"/>
    </font>
    <font>
      <b/>
      <sz val="11"/>
      <color indexed="14"/>
      <name val="Century Gothic"/>
      <family val="2"/>
    </font>
    <font>
      <b/>
      <vertAlign val="superscript"/>
      <sz val="11"/>
      <color rgb="FFFFFFFF"/>
      <name val="Calibri"/>
      <family val="2"/>
      <scheme val="minor"/>
    </font>
    <font>
      <b/>
      <sz val="10"/>
      <color rgb="FFD60093"/>
      <name val="Arial"/>
      <family val="2"/>
    </font>
    <font>
      <sz val="11"/>
      <color rgb="FFD60093"/>
      <name val="Century Gothic"/>
      <family val="2"/>
    </font>
    <font>
      <sz val="9"/>
      <color theme="1"/>
      <name val="Calibri"/>
      <family val="2"/>
      <scheme val="minor"/>
    </font>
    <font>
      <sz val="9"/>
      <name val="Calibri"/>
      <family val="2"/>
      <scheme val="minor"/>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7"/>
        <bgColor indexed="64"/>
      </patternFill>
    </fill>
    <fill>
      <patternFill patternType="solid">
        <fgColor indexed="9"/>
        <bgColor indexed="64"/>
      </patternFill>
    </fill>
    <fill>
      <patternFill patternType="solid">
        <fgColor indexed="57"/>
        <bgColor indexed="9"/>
      </patternFill>
    </fill>
    <fill>
      <patternFill patternType="solid">
        <fgColor rgb="FF339966"/>
        <bgColor indexed="64"/>
      </patternFill>
    </fill>
    <fill>
      <patternFill patternType="solid">
        <fgColor rgb="FFCCFFCC"/>
        <bgColor indexed="64"/>
      </patternFill>
    </fill>
    <fill>
      <patternFill patternType="solid">
        <fgColor theme="0"/>
        <bgColor indexed="64"/>
      </patternFill>
    </fill>
    <fill>
      <patternFill patternType="solid">
        <fgColor rgb="FF339966"/>
        <bgColor indexed="9"/>
      </patternFill>
    </fill>
    <fill>
      <patternFill patternType="solid">
        <fgColor rgb="FFFFFF00"/>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9"/>
      </patternFill>
    </fill>
    <fill>
      <patternFill patternType="solid">
        <fgColor indexed="62"/>
        <bgColor indexed="64"/>
      </patternFill>
    </fill>
    <fill>
      <patternFill patternType="solid">
        <fgColor rgb="FF40C080"/>
        <bgColor indexed="64"/>
      </patternFill>
    </fill>
    <fill>
      <patternFill patternType="solid">
        <fgColor rgb="FF58C890"/>
        <bgColor indexed="64"/>
      </patternFill>
    </fill>
  </fills>
  <borders count="216">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ck">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42"/>
      </left>
      <right style="thin">
        <color indexed="42"/>
      </right>
      <top style="thin">
        <color indexed="42"/>
      </top>
      <bottom/>
      <diagonal/>
    </border>
    <border>
      <left style="thin">
        <color indexed="42"/>
      </left>
      <right style="thin">
        <color indexed="42"/>
      </right>
      <top/>
      <bottom/>
      <diagonal/>
    </border>
    <border>
      <left style="thin">
        <color indexed="62"/>
      </left>
      <right/>
      <top/>
      <bottom/>
      <diagonal/>
    </border>
    <border>
      <left style="thin">
        <color indexed="62"/>
      </left>
      <right/>
      <top style="thin">
        <color indexed="63"/>
      </top>
      <bottom style="thin">
        <color indexed="63"/>
      </bottom>
      <diagonal/>
    </border>
    <border>
      <left style="thin">
        <color indexed="62"/>
      </left>
      <right style="thin">
        <color indexed="62"/>
      </right>
      <top/>
      <bottom/>
      <diagonal/>
    </border>
    <border>
      <left/>
      <right/>
      <top/>
      <bottom style="thin">
        <color indexed="60"/>
      </bottom>
      <diagonal/>
    </border>
    <border>
      <left style="thin">
        <color indexed="62"/>
      </left>
      <right style="thin">
        <color indexed="62"/>
      </right>
      <top/>
      <bottom style="thin">
        <color indexed="60"/>
      </bottom>
      <diagonal/>
    </border>
    <border>
      <left style="thin">
        <color indexed="62"/>
      </left>
      <right/>
      <top/>
      <bottom style="thin">
        <color indexed="60"/>
      </bottom>
      <diagonal/>
    </border>
    <border>
      <left/>
      <right/>
      <top style="thin">
        <color indexed="60"/>
      </top>
      <bottom style="thin">
        <color indexed="63"/>
      </bottom>
      <diagonal/>
    </border>
    <border>
      <left style="thin">
        <color indexed="62"/>
      </left>
      <right style="thin">
        <color indexed="62"/>
      </right>
      <top style="thin">
        <color indexed="60"/>
      </top>
      <bottom style="thin">
        <color indexed="63"/>
      </bottom>
      <diagonal/>
    </border>
    <border>
      <left style="thin">
        <color indexed="62"/>
      </left>
      <right/>
      <top style="thin">
        <color indexed="60"/>
      </top>
      <bottom style="thin">
        <color indexed="63"/>
      </bottom>
      <diagonal/>
    </border>
    <border>
      <left/>
      <right/>
      <top style="thin">
        <color indexed="63"/>
      </top>
      <bottom style="thin">
        <color indexed="63"/>
      </bottom>
      <diagonal/>
    </border>
    <border>
      <left style="thin">
        <color indexed="62"/>
      </left>
      <right style="thin">
        <color indexed="62"/>
      </right>
      <top style="thin">
        <color indexed="63"/>
      </top>
      <bottom style="thin">
        <color indexed="63"/>
      </bottom>
      <diagonal/>
    </border>
    <border>
      <left/>
      <right/>
      <top style="thin">
        <color indexed="63"/>
      </top>
      <bottom style="thin">
        <color indexed="60"/>
      </bottom>
      <diagonal/>
    </border>
    <border>
      <left style="thin">
        <color indexed="62"/>
      </left>
      <right style="thin">
        <color indexed="62"/>
      </right>
      <top style="thin">
        <color indexed="63"/>
      </top>
      <bottom style="thin">
        <color indexed="60"/>
      </bottom>
      <diagonal/>
    </border>
    <border>
      <left style="thin">
        <color indexed="62"/>
      </left>
      <right/>
      <top style="thin">
        <color indexed="63"/>
      </top>
      <bottom style="thin">
        <color indexed="60"/>
      </bottom>
      <diagonal/>
    </border>
    <border>
      <left style="medium">
        <color theme="0"/>
      </left>
      <right style="thin">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thin">
        <color theme="0"/>
      </left>
      <right style="thin">
        <color rgb="FF006600"/>
      </right>
      <top style="thin">
        <color theme="0"/>
      </top>
      <bottom style="thin">
        <color theme="0"/>
      </bottom>
      <diagonal/>
    </border>
    <border>
      <left style="thin">
        <color rgb="FF006600"/>
      </left>
      <right style="medium">
        <color rgb="FF006600"/>
      </right>
      <top style="thin">
        <color theme="0"/>
      </top>
      <bottom/>
      <diagonal/>
    </border>
    <border>
      <left/>
      <right style="thin">
        <color rgb="FF006600"/>
      </right>
      <top style="thin">
        <color theme="0"/>
      </top>
      <bottom/>
      <diagonal/>
    </border>
    <border>
      <left style="thin">
        <color rgb="FF006600"/>
      </left>
      <right style="thin">
        <color rgb="FF006600"/>
      </right>
      <top/>
      <bottom/>
      <diagonal/>
    </border>
    <border>
      <left/>
      <right style="thin">
        <color rgb="FF006600"/>
      </right>
      <top/>
      <bottom/>
      <diagonal/>
    </border>
    <border>
      <left style="thin">
        <color rgb="FF006600"/>
      </left>
      <right/>
      <top style="thin">
        <color rgb="FF006600"/>
      </top>
      <bottom/>
      <diagonal/>
    </border>
    <border>
      <left style="thin">
        <color theme="0"/>
      </left>
      <right style="thin">
        <color theme="0"/>
      </right>
      <top style="thin">
        <color theme="0"/>
      </top>
      <bottom/>
      <diagonal/>
    </border>
    <border>
      <left/>
      <right style="thin">
        <color theme="0"/>
      </right>
      <top style="thin">
        <color theme="0"/>
      </top>
      <bottom/>
      <diagonal/>
    </border>
    <border>
      <left style="thin">
        <color theme="0"/>
      </left>
      <right style="thin">
        <color rgb="FF006600"/>
      </right>
      <top style="thin">
        <color theme="0"/>
      </top>
      <bottom/>
      <diagonal/>
    </border>
    <border>
      <left/>
      <right style="thin">
        <color theme="0"/>
      </right>
      <top/>
      <bottom style="thin">
        <color rgb="FF006600"/>
      </bottom>
      <diagonal/>
    </border>
    <border>
      <left style="thin">
        <color theme="0"/>
      </left>
      <right style="thin">
        <color theme="0"/>
      </right>
      <top/>
      <bottom style="thin">
        <color rgb="FF006600"/>
      </bottom>
      <diagonal/>
    </border>
    <border>
      <left style="thin">
        <color theme="0"/>
      </left>
      <right style="thin">
        <color rgb="FF006600"/>
      </right>
      <top/>
      <bottom style="thin">
        <color rgb="FF006600"/>
      </bottom>
      <diagonal/>
    </border>
    <border>
      <left/>
      <right/>
      <top style="thin">
        <color rgb="FF006600"/>
      </top>
      <bottom style="thin">
        <color rgb="FF006600"/>
      </bottom>
      <diagonal/>
    </border>
    <border>
      <left/>
      <right style="double">
        <color theme="0"/>
      </right>
      <top/>
      <bottom/>
      <diagonal/>
    </border>
    <border>
      <left/>
      <right style="thin">
        <color theme="0"/>
      </right>
      <top/>
      <bottom/>
      <diagonal/>
    </border>
    <border>
      <left style="thin">
        <color theme="0"/>
      </left>
      <right style="thin">
        <color theme="0"/>
      </right>
      <top/>
      <bottom/>
      <diagonal/>
    </border>
    <border>
      <left style="thin">
        <color theme="0"/>
      </left>
      <right style="double">
        <color theme="0"/>
      </right>
      <top/>
      <bottom/>
      <diagonal/>
    </border>
    <border>
      <left style="thin">
        <color theme="0"/>
      </left>
      <right/>
      <top/>
      <bottom/>
      <diagonal/>
    </border>
    <border>
      <left style="thin">
        <color theme="0"/>
      </left>
      <right style="thin">
        <color rgb="FF006600"/>
      </right>
      <top/>
      <bottom/>
      <diagonal/>
    </border>
    <border>
      <left style="thin">
        <color theme="0"/>
      </left>
      <right style="thin">
        <color theme="0"/>
      </right>
      <top style="thin">
        <color rgb="FF006600"/>
      </top>
      <bottom/>
      <diagonal/>
    </border>
    <border>
      <left/>
      <right style="thin">
        <color rgb="FF006600"/>
      </right>
      <top/>
      <bottom style="thin">
        <color rgb="FF006600"/>
      </bottom>
      <diagonal/>
    </border>
    <border>
      <left style="thin">
        <color theme="0"/>
      </left>
      <right style="thin">
        <color theme="0"/>
      </right>
      <top style="thin">
        <color theme="0"/>
      </top>
      <bottom style="thin">
        <color theme="0"/>
      </bottom>
      <diagonal/>
    </border>
    <border>
      <left/>
      <right style="thin">
        <color theme="0"/>
      </right>
      <top/>
      <bottom style="thin">
        <color indexed="42"/>
      </bottom>
      <diagonal/>
    </border>
    <border>
      <left style="thin">
        <color theme="0"/>
      </left>
      <right style="thin">
        <color rgb="FF006600"/>
      </right>
      <top/>
      <bottom style="thin">
        <color rgb="FF00B050"/>
      </bottom>
      <diagonal/>
    </border>
    <border>
      <left style="thin">
        <color theme="0"/>
      </left>
      <right style="thin">
        <color theme="0"/>
      </right>
      <top style="thin">
        <color rgb="FF00B050"/>
      </top>
      <bottom style="thin">
        <color rgb="FF006600"/>
      </bottom>
      <diagonal/>
    </border>
    <border>
      <left style="thin">
        <color rgb="FF006600"/>
      </left>
      <right/>
      <top/>
      <bottom/>
      <diagonal/>
    </border>
    <border>
      <left style="thin">
        <color theme="0"/>
      </left>
      <right/>
      <top/>
      <bottom style="thin">
        <color rgb="FF006600"/>
      </bottom>
      <diagonal/>
    </border>
    <border>
      <left style="thin">
        <color rgb="FF339966"/>
      </left>
      <right/>
      <top style="thin">
        <color rgb="FF339966"/>
      </top>
      <bottom/>
      <diagonal/>
    </border>
    <border>
      <left/>
      <right style="thick">
        <color theme="0"/>
      </right>
      <top/>
      <bottom/>
      <diagonal/>
    </border>
    <border>
      <left style="thin">
        <color indexed="42"/>
      </left>
      <right style="thick">
        <color theme="0"/>
      </right>
      <top style="thin">
        <color indexed="42"/>
      </top>
      <bottom/>
      <diagonal/>
    </border>
    <border>
      <left style="thin">
        <color indexed="42"/>
      </left>
      <right style="thin">
        <color rgb="FF339966"/>
      </right>
      <top style="thin">
        <color indexed="42"/>
      </top>
      <bottom/>
      <diagonal/>
    </border>
    <border>
      <left/>
      <right style="thick">
        <color theme="0"/>
      </right>
      <top style="thin">
        <color theme="0"/>
      </top>
      <bottom/>
      <diagonal/>
    </border>
    <border>
      <left/>
      <right style="thin">
        <color rgb="FF339966"/>
      </right>
      <top style="thin">
        <color theme="0"/>
      </top>
      <bottom/>
      <diagonal/>
    </border>
    <border>
      <left/>
      <right style="thin">
        <color theme="0"/>
      </right>
      <top style="thin">
        <color theme="0"/>
      </top>
      <bottom style="thin">
        <color theme="0"/>
      </bottom>
      <diagonal/>
    </border>
    <border>
      <left/>
      <right style="thick">
        <color theme="0"/>
      </right>
      <top style="thin">
        <color theme="0"/>
      </top>
      <bottom style="thin">
        <color theme="0"/>
      </bottom>
      <diagonal/>
    </border>
    <border>
      <left/>
      <right style="thin">
        <color rgb="FF339966"/>
      </right>
      <top style="thin">
        <color theme="0"/>
      </top>
      <bottom style="thin">
        <color theme="0"/>
      </bottom>
      <diagonal/>
    </border>
    <border>
      <left style="thin">
        <color theme="0"/>
      </left>
      <right style="thick">
        <color rgb="FF339966"/>
      </right>
      <top style="thin">
        <color theme="0"/>
      </top>
      <bottom/>
      <diagonal/>
    </border>
    <border>
      <left/>
      <right style="thin">
        <color rgb="FF339966"/>
      </right>
      <top/>
      <bottom/>
      <diagonal/>
    </border>
    <border>
      <left style="thin">
        <color theme="0"/>
      </left>
      <right style="thick">
        <color rgb="FF339966"/>
      </right>
      <top/>
      <bottom/>
      <diagonal/>
    </border>
    <border>
      <left/>
      <right style="thin">
        <color theme="0"/>
      </right>
      <top style="thin">
        <color theme="0"/>
      </top>
      <bottom style="thin">
        <color rgb="FF339966"/>
      </bottom>
      <diagonal/>
    </border>
    <border>
      <left style="thin">
        <color theme="0"/>
      </left>
      <right style="thick">
        <color theme="0"/>
      </right>
      <top style="thin">
        <color theme="0"/>
      </top>
      <bottom style="thin">
        <color rgb="FF339966"/>
      </bottom>
      <diagonal/>
    </border>
    <border>
      <left/>
      <right style="thin">
        <color rgb="FF339966"/>
      </right>
      <top style="thin">
        <color theme="0"/>
      </top>
      <bottom style="thin">
        <color rgb="FF339966"/>
      </bottom>
      <diagonal/>
    </border>
    <border>
      <left/>
      <right/>
      <top/>
      <bottom style="thin">
        <color rgb="FF339966"/>
      </bottom>
      <diagonal/>
    </border>
    <border>
      <left style="thin">
        <color rgb="FF339966"/>
      </left>
      <right/>
      <top/>
      <bottom/>
      <diagonal/>
    </border>
    <border>
      <left style="thin">
        <color indexed="42"/>
      </left>
      <right style="medium">
        <color theme="0"/>
      </right>
      <top/>
      <bottom/>
      <diagonal/>
    </border>
    <border>
      <left/>
      <right style="medium">
        <color theme="0"/>
      </right>
      <top style="thin">
        <color theme="0"/>
      </top>
      <bottom/>
      <diagonal/>
    </border>
    <border>
      <left/>
      <right style="medium">
        <color theme="0"/>
      </right>
      <top style="thin">
        <color theme="0"/>
      </top>
      <bottom style="thin">
        <color theme="0"/>
      </bottom>
      <diagonal/>
    </border>
    <border>
      <left style="thin">
        <color theme="0"/>
      </left>
      <right style="medium">
        <color rgb="FF339966"/>
      </right>
      <top style="thin">
        <color theme="0"/>
      </top>
      <bottom/>
      <diagonal/>
    </border>
    <border>
      <left style="thin">
        <color theme="0"/>
      </left>
      <right style="thin">
        <color rgb="FF339966"/>
      </right>
      <top style="thin">
        <color theme="0"/>
      </top>
      <bottom/>
      <diagonal/>
    </border>
    <border>
      <left style="thin">
        <color theme="0"/>
      </left>
      <right style="medium">
        <color rgb="FF339966"/>
      </right>
      <top/>
      <bottom/>
      <diagonal/>
    </border>
    <border>
      <left style="thin">
        <color theme="0"/>
      </left>
      <right style="thin">
        <color rgb="FF339966"/>
      </right>
      <top/>
      <bottom/>
      <diagonal/>
    </border>
    <border>
      <left/>
      <right style="thin">
        <color theme="0"/>
      </right>
      <top/>
      <bottom style="thin">
        <color rgb="FF339966"/>
      </bottom>
      <diagonal/>
    </border>
    <border>
      <left style="thin">
        <color theme="0"/>
      </left>
      <right style="medium">
        <color theme="0"/>
      </right>
      <top style="thin">
        <color theme="0"/>
      </top>
      <bottom style="thin">
        <color rgb="FF339966"/>
      </bottom>
      <diagonal/>
    </border>
    <border>
      <left style="thin">
        <color theme="0"/>
      </left>
      <right style="thin">
        <color rgb="FF339966"/>
      </right>
      <top style="thin">
        <color theme="0"/>
      </top>
      <bottom style="thin">
        <color rgb="FF339966"/>
      </bottom>
      <diagonal/>
    </border>
    <border>
      <left/>
      <right style="medium">
        <color theme="0"/>
      </right>
      <top style="thin">
        <color theme="0"/>
      </top>
      <bottom style="thin">
        <color rgb="FF339966"/>
      </bottom>
      <diagonal/>
    </border>
    <border>
      <left/>
      <right style="thick">
        <color theme="0"/>
      </right>
      <top style="thin">
        <color theme="0"/>
      </top>
      <bottom style="thin">
        <color rgb="FF339966"/>
      </bottom>
      <diagonal/>
    </border>
    <border>
      <left/>
      <right style="medium">
        <color theme="0"/>
      </right>
      <top/>
      <bottom/>
      <diagonal/>
    </border>
    <border>
      <left style="thin">
        <color rgb="FF006600"/>
      </left>
      <right/>
      <top/>
      <bottom style="thin">
        <color theme="0"/>
      </bottom>
      <diagonal/>
    </border>
    <border>
      <left/>
      <right style="thick">
        <color theme="0"/>
      </right>
      <top style="thin">
        <color rgb="FF339966"/>
      </top>
      <bottom/>
      <diagonal/>
    </border>
    <border>
      <left style="thin">
        <color rgb="FF339966"/>
      </left>
      <right/>
      <top/>
      <bottom style="thin">
        <color theme="0"/>
      </bottom>
      <diagonal/>
    </border>
    <border>
      <left style="thin">
        <color rgb="FF006600"/>
      </left>
      <right style="thick">
        <color theme="0"/>
      </right>
      <top style="thin">
        <color theme="0"/>
      </top>
      <bottom style="thin">
        <color rgb="FF006600"/>
      </bottom>
      <diagonal/>
    </border>
    <border>
      <left style="thin">
        <color rgb="FF006600"/>
      </left>
      <right style="thick">
        <color rgb="FF006600"/>
      </right>
      <top style="thin">
        <color theme="0"/>
      </top>
      <bottom/>
      <diagonal/>
    </border>
    <border>
      <left/>
      <right style="thick">
        <color theme="0"/>
      </right>
      <top style="thin">
        <color rgb="FF006600"/>
      </top>
      <bottom/>
      <diagonal/>
    </border>
    <border>
      <left/>
      <right style="thick">
        <color theme="0"/>
      </right>
      <top/>
      <bottom style="thin">
        <color rgb="FF006600"/>
      </bottom>
      <diagonal/>
    </border>
    <border>
      <left/>
      <right style="thin">
        <color theme="0"/>
      </right>
      <top style="thin">
        <color theme="0"/>
      </top>
      <bottom style="thin">
        <color rgb="FF006600"/>
      </bottom>
      <diagonal/>
    </border>
    <border>
      <left/>
      <right style="thick">
        <color rgb="FF006600"/>
      </right>
      <top/>
      <bottom/>
      <diagonal/>
    </border>
    <border>
      <left/>
      <right style="thick">
        <color rgb="FF006600"/>
      </right>
      <top/>
      <bottom style="thin">
        <color theme="0"/>
      </bottom>
      <diagonal/>
    </border>
    <border>
      <left/>
      <right style="thick">
        <color rgb="FF006600"/>
      </right>
      <top style="thin">
        <color theme="0"/>
      </top>
      <bottom/>
      <diagonal/>
    </border>
    <border>
      <left/>
      <right style="thick">
        <color rgb="FF006600"/>
      </right>
      <top/>
      <bottom style="thin">
        <color rgb="FF006600"/>
      </bottom>
      <diagonal/>
    </border>
    <border>
      <left style="thick">
        <color theme="0"/>
      </left>
      <right style="thin">
        <color rgb="FF006600"/>
      </right>
      <top/>
      <bottom style="thin">
        <color rgb="FF006600"/>
      </bottom>
      <diagonal/>
    </border>
    <border>
      <left style="thick">
        <color theme="0"/>
      </left>
      <right/>
      <top/>
      <bottom style="thin">
        <color rgb="FF006600"/>
      </bottom>
      <diagonal/>
    </border>
    <border>
      <left/>
      <right style="thin">
        <color theme="0"/>
      </right>
      <top style="thin">
        <color rgb="FF006600"/>
      </top>
      <bottom/>
      <diagonal/>
    </border>
    <border>
      <left style="thick">
        <color rgb="FF006600"/>
      </left>
      <right style="thin">
        <color rgb="FF006600"/>
      </right>
      <top style="thin">
        <color rgb="FF006600"/>
      </top>
      <bottom/>
      <diagonal/>
    </border>
    <border>
      <left style="thick">
        <color rgb="FF006600"/>
      </left>
      <right style="thin">
        <color rgb="FF006600"/>
      </right>
      <top/>
      <bottom/>
      <diagonal/>
    </border>
    <border>
      <left style="thick">
        <color rgb="FF006600"/>
      </left>
      <right/>
      <top style="thin">
        <color rgb="FF006600"/>
      </top>
      <bottom/>
      <diagonal/>
    </border>
    <border>
      <left style="thick">
        <color rgb="FF006600"/>
      </left>
      <right/>
      <top/>
      <bottom/>
      <diagonal/>
    </border>
    <border>
      <left/>
      <right style="thin">
        <color theme="0"/>
      </right>
      <top style="thin">
        <color rgb="FF00B050"/>
      </top>
      <bottom style="thin">
        <color rgb="FF006600"/>
      </bottom>
      <diagonal/>
    </border>
    <border>
      <left/>
      <right style="thick">
        <color theme="0"/>
      </right>
      <top/>
      <bottom style="thin">
        <color theme="0"/>
      </bottom>
      <diagonal/>
    </border>
    <border>
      <left style="thick">
        <color rgb="FF006600"/>
      </left>
      <right style="thin">
        <color rgb="FF006600"/>
      </right>
      <top style="thin">
        <color theme="0"/>
      </top>
      <bottom/>
      <diagonal/>
    </border>
    <border>
      <left style="thick">
        <color rgb="FF006600"/>
      </left>
      <right style="thin">
        <color rgb="FF006600"/>
      </right>
      <top/>
      <bottom style="thin">
        <color rgb="FF006600"/>
      </bottom>
      <diagonal/>
    </border>
    <border>
      <left style="thin">
        <color theme="0"/>
      </left>
      <right style="medium">
        <color rgb="FF006600"/>
      </right>
      <top/>
      <bottom/>
      <diagonal/>
    </border>
    <border>
      <left/>
      <right style="medium">
        <color theme="0"/>
      </right>
      <top/>
      <bottom style="thin">
        <color rgb="FF006600"/>
      </bottom>
      <diagonal/>
    </border>
    <border>
      <left/>
      <right/>
      <top style="thick">
        <color theme="0" tint="-0.24994659260841701"/>
      </top>
      <bottom/>
      <diagonal/>
    </border>
    <border>
      <left/>
      <right/>
      <top/>
      <bottom style="thick">
        <color theme="0" tint="-0.24994659260841701"/>
      </bottom>
      <diagonal/>
    </border>
    <border>
      <left style="thin">
        <color theme="0"/>
      </left>
      <right/>
      <top style="thin">
        <color rgb="FF006600"/>
      </top>
      <bottom/>
      <diagonal/>
    </border>
    <border>
      <left style="thick">
        <color rgb="FF006600"/>
      </left>
      <right/>
      <top style="thin">
        <color theme="0"/>
      </top>
      <bottom/>
      <diagonal/>
    </border>
    <border>
      <left style="thick">
        <color rgb="FF006600"/>
      </left>
      <right/>
      <top/>
      <bottom style="thin">
        <color rgb="FF006600"/>
      </bottom>
      <diagonal/>
    </border>
    <border>
      <left/>
      <right style="medium">
        <color theme="0"/>
      </right>
      <top style="thin">
        <color theme="0"/>
      </top>
      <bottom style="thin">
        <color rgb="FF006600"/>
      </bottom>
      <diagonal/>
    </border>
    <border>
      <left/>
      <right style="thin">
        <color rgb="FF006600"/>
      </right>
      <top style="thin">
        <color theme="0"/>
      </top>
      <bottom style="thin">
        <color rgb="FF006600"/>
      </bottom>
      <diagonal/>
    </border>
    <border>
      <left style="thin">
        <color rgb="FF006600"/>
      </left>
      <right style="medium">
        <color rgb="FF006600"/>
      </right>
      <top/>
      <bottom/>
      <diagonal/>
    </border>
    <border>
      <left style="thin">
        <color rgb="FF006600"/>
      </left>
      <right style="thick">
        <color rgb="FF006600"/>
      </right>
      <top/>
      <bottom style="thin">
        <color theme="0"/>
      </bottom>
      <diagonal/>
    </border>
    <border>
      <left style="thin">
        <color rgb="FF006600"/>
      </left>
      <right style="thick">
        <color theme="0"/>
      </right>
      <top style="thin">
        <color rgb="FF006600"/>
      </top>
      <bottom/>
      <diagonal/>
    </border>
    <border>
      <left style="thin">
        <color rgb="FF006600"/>
      </left>
      <right style="thick">
        <color theme="0"/>
      </right>
      <top/>
      <bottom style="thin">
        <color theme="0"/>
      </bottom>
      <diagonal/>
    </border>
    <border>
      <left style="medium">
        <color theme="0"/>
      </left>
      <right style="thin">
        <color theme="0"/>
      </right>
      <top style="thin">
        <color rgb="FF006600"/>
      </top>
      <bottom style="thin">
        <color theme="0"/>
      </bottom>
      <diagonal/>
    </border>
    <border>
      <left style="thin">
        <color theme="0"/>
      </left>
      <right style="medium">
        <color theme="0"/>
      </right>
      <top style="thin">
        <color rgb="FF006600"/>
      </top>
      <bottom style="thin">
        <color theme="0"/>
      </bottom>
      <diagonal/>
    </border>
    <border>
      <left style="thin">
        <color theme="0"/>
      </left>
      <right style="thin">
        <color rgb="FF006600"/>
      </right>
      <top style="thin">
        <color rgb="FF006600"/>
      </top>
      <bottom style="thin">
        <color theme="0"/>
      </bottom>
      <diagonal/>
    </border>
    <border>
      <left style="thin">
        <color rgb="FF006600"/>
      </left>
      <right/>
      <top/>
      <bottom style="thin">
        <color rgb="FF006600"/>
      </bottom>
      <diagonal/>
    </border>
    <border>
      <left/>
      <right style="thin">
        <color theme="0"/>
      </right>
      <top style="thin">
        <color rgb="FF006600"/>
      </top>
      <bottom style="thin">
        <color theme="0"/>
      </bottom>
      <diagonal/>
    </border>
    <border>
      <left style="thin">
        <color theme="0"/>
      </left>
      <right style="thin">
        <color theme="0"/>
      </right>
      <top style="thin">
        <color rgb="FF006600"/>
      </top>
      <bottom style="thin">
        <color theme="0"/>
      </bottom>
      <diagonal/>
    </border>
    <border>
      <left/>
      <right/>
      <top style="thin">
        <color rgb="FF006600"/>
      </top>
      <bottom style="thin">
        <color theme="0"/>
      </bottom>
      <diagonal/>
    </border>
    <border>
      <left/>
      <right style="thin">
        <color rgb="FF006600"/>
      </right>
      <top style="thin">
        <color rgb="FF006600"/>
      </top>
      <bottom style="thin">
        <color theme="0"/>
      </bottom>
      <diagonal/>
    </border>
    <border>
      <left style="thin">
        <color rgb="FF006600"/>
      </left>
      <right/>
      <top style="thin">
        <color rgb="FF006600"/>
      </top>
      <bottom style="thin">
        <color rgb="FF006600"/>
      </bottom>
      <diagonal/>
    </border>
    <border>
      <left/>
      <right style="thin">
        <color rgb="FF006600"/>
      </right>
      <top style="thin">
        <color rgb="FF006600"/>
      </top>
      <bottom style="thin">
        <color rgb="FF006600"/>
      </bottom>
      <diagonal/>
    </border>
    <border>
      <left/>
      <right style="thick">
        <color rgb="FF006600"/>
      </right>
      <top style="thin">
        <color rgb="FF006600"/>
      </top>
      <bottom/>
      <diagonal/>
    </border>
    <border>
      <left/>
      <right/>
      <top style="thin">
        <color rgb="FF006600"/>
      </top>
      <bottom/>
      <diagonal/>
    </border>
    <border>
      <left style="thick">
        <color theme="0"/>
      </left>
      <right/>
      <top style="thin">
        <color rgb="FF006600"/>
      </top>
      <bottom/>
      <diagonal/>
    </border>
    <border>
      <left style="thick">
        <color theme="0"/>
      </left>
      <right style="thin">
        <color rgb="FF006600"/>
      </right>
      <top style="thin">
        <color rgb="FF006600"/>
      </top>
      <bottom/>
      <diagonal/>
    </border>
    <border>
      <left style="thin">
        <color rgb="FF006600"/>
      </left>
      <right/>
      <top style="thin">
        <color rgb="FF006600"/>
      </top>
      <bottom style="thin">
        <color theme="0"/>
      </bottom>
      <diagonal/>
    </border>
    <border>
      <left/>
      <right style="thick">
        <color theme="0"/>
      </right>
      <top style="thin">
        <color rgb="FF006600"/>
      </top>
      <bottom style="thin">
        <color theme="0"/>
      </bottom>
      <diagonal/>
    </border>
    <border>
      <left style="thin">
        <color rgb="FF006600"/>
      </left>
      <right/>
      <top style="thin">
        <color theme="0"/>
      </top>
      <bottom/>
      <diagonal/>
    </border>
    <border>
      <left style="thick">
        <color theme="0"/>
      </left>
      <right/>
      <top/>
      <bottom/>
      <diagonal/>
    </border>
    <border>
      <left style="thick">
        <color theme="0"/>
      </left>
      <right style="thin">
        <color rgb="FF00660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thick">
        <color theme="0"/>
      </left>
      <right/>
      <top/>
      <bottom style="thin">
        <color theme="0"/>
      </bottom>
      <diagonal/>
    </border>
    <border>
      <left style="thick">
        <color theme="0"/>
      </left>
      <right style="thin">
        <color rgb="FF006600"/>
      </right>
      <top/>
      <bottom style="thin">
        <color theme="0"/>
      </bottom>
      <diagonal/>
    </border>
    <border>
      <left/>
      <right style="thin">
        <color theme="0"/>
      </right>
      <top/>
      <bottom style="thin">
        <color theme="0"/>
      </bottom>
      <diagonal/>
    </border>
    <border>
      <left/>
      <right style="medium">
        <color theme="0"/>
      </right>
      <top style="thin">
        <color rgb="FF006600"/>
      </top>
      <bottom style="thin">
        <color theme="0"/>
      </bottom>
      <diagonal/>
    </border>
    <border>
      <left/>
      <right/>
      <top/>
      <bottom style="thin">
        <color theme="0"/>
      </bottom>
      <diagonal/>
    </border>
    <border>
      <left/>
      <right style="medium">
        <color theme="0"/>
      </right>
      <top/>
      <bottom style="thin">
        <color theme="0"/>
      </bottom>
      <diagonal/>
    </border>
    <border>
      <left/>
      <right style="thin">
        <color rgb="FF006600"/>
      </right>
      <top/>
      <bottom style="thin">
        <color theme="0"/>
      </bottom>
      <diagonal/>
    </border>
    <border>
      <left style="thin">
        <color rgb="FF339966"/>
      </left>
      <right/>
      <top style="thin">
        <color theme="0"/>
      </top>
      <bottom style="thin">
        <color indexed="9"/>
      </bottom>
      <diagonal/>
    </border>
    <border>
      <left/>
      <right style="thick">
        <color rgb="FF339966"/>
      </right>
      <top style="thin">
        <color theme="0"/>
      </top>
      <bottom style="thin">
        <color indexed="9"/>
      </bottom>
      <diagonal/>
    </border>
    <border>
      <left style="thin">
        <color rgb="FF339966"/>
      </left>
      <right/>
      <top style="thin">
        <color indexed="9"/>
      </top>
      <bottom/>
      <diagonal/>
    </border>
    <border>
      <left/>
      <right style="thick">
        <color rgb="FF339966"/>
      </right>
      <top style="thin">
        <color indexed="9"/>
      </top>
      <bottom/>
      <diagonal/>
    </border>
    <border>
      <left style="thin">
        <color rgb="FF339966"/>
      </left>
      <right/>
      <top style="thin">
        <color theme="0"/>
      </top>
      <bottom style="thin">
        <color theme="0"/>
      </bottom>
      <diagonal/>
    </border>
    <border>
      <left style="thin">
        <color rgb="FF339966"/>
      </left>
      <right/>
      <top style="thin">
        <color indexed="9"/>
      </top>
      <bottom style="thin">
        <color theme="0"/>
      </bottom>
      <diagonal/>
    </border>
    <border>
      <left/>
      <right style="thick">
        <color rgb="FF339966"/>
      </right>
      <top style="thin">
        <color indexed="9"/>
      </top>
      <bottom style="thin">
        <color theme="0"/>
      </bottom>
      <diagonal/>
    </border>
    <border>
      <left/>
      <right style="thick">
        <color rgb="FF339966"/>
      </right>
      <top/>
      <bottom style="thin">
        <color theme="0"/>
      </bottom>
      <diagonal/>
    </border>
    <border>
      <left style="thin">
        <color rgb="FF339966"/>
      </left>
      <right/>
      <top style="thin">
        <color theme="0"/>
      </top>
      <bottom style="thin">
        <color rgb="FF339966"/>
      </bottom>
      <diagonal/>
    </border>
    <border>
      <left style="thin">
        <color rgb="FF339966"/>
      </left>
      <right/>
      <top/>
      <bottom style="thin">
        <color indexed="9"/>
      </bottom>
      <diagonal/>
    </border>
    <border>
      <left/>
      <right style="thick">
        <color rgb="FF339966"/>
      </right>
      <top/>
      <bottom style="thin">
        <color indexed="9"/>
      </bottom>
      <diagonal/>
    </border>
    <border>
      <left/>
      <right style="thick">
        <color rgb="FF339966"/>
      </right>
      <top/>
      <bottom/>
      <diagonal/>
    </border>
    <border>
      <left style="thin">
        <color rgb="FF339966"/>
      </left>
      <right/>
      <top style="thin">
        <color theme="0"/>
      </top>
      <bottom/>
      <diagonal/>
    </border>
    <border>
      <left style="thick">
        <color theme="0"/>
      </left>
      <right/>
      <top style="thin">
        <color rgb="FF339966"/>
      </top>
      <bottom style="thin">
        <color theme="0"/>
      </bottom>
      <diagonal/>
    </border>
    <border>
      <left/>
      <right/>
      <top style="thin">
        <color rgb="FF339966"/>
      </top>
      <bottom style="thin">
        <color theme="0"/>
      </bottom>
      <diagonal/>
    </border>
    <border>
      <left/>
      <right style="thick">
        <color theme="0"/>
      </right>
      <top style="thin">
        <color rgb="FF339966"/>
      </top>
      <bottom style="thin">
        <color theme="0"/>
      </bottom>
      <diagonal/>
    </border>
    <border>
      <left/>
      <right style="thin">
        <color rgb="FF339966"/>
      </right>
      <top style="thin">
        <color rgb="FF339966"/>
      </top>
      <bottom style="thin">
        <color theme="0"/>
      </bottom>
      <diagonal/>
    </border>
    <border>
      <left style="thin">
        <color theme="0"/>
      </left>
      <right style="thin">
        <color rgb="FF006600"/>
      </right>
      <top style="thin">
        <color rgb="FF006600"/>
      </top>
      <bottom/>
      <diagonal/>
    </border>
    <border>
      <left style="thick">
        <color theme="0"/>
      </left>
      <right style="thin">
        <color theme="0"/>
      </right>
      <top style="thin">
        <color rgb="FF006600"/>
      </top>
      <bottom/>
      <diagonal/>
    </border>
    <border>
      <left/>
      <right style="thin">
        <color indexed="62"/>
      </right>
      <top/>
      <bottom style="thin">
        <color indexed="60"/>
      </bottom>
      <diagonal/>
    </border>
    <border>
      <left/>
      <right style="thin">
        <color indexed="62"/>
      </right>
      <top style="thin">
        <color indexed="60"/>
      </top>
      <bottom style="thin">
        <color indexed="63"/>
      </bottom>
      <diagonal/>
    </border>
    <border>
      <left/>
      <right style="thin">
        <color indexed="62"/>
      </right>
      <top style="thin">
        <color indexed="63"/>
      </top>
      <bottom style="thin">
        <color indexed="63"/>
      </bottom>
      <diagonal/>
    </border>
    <border>
      <left/>
      <right style="thin">
        <color indexed="62"/>
      </right>
      <top style="thin">
        <color indexed="63"/>
      </top>
      <bottom style="thin">
        <color indexed="60"/>
      </bottom>
      <diagonal/>
    </border>
    <border>
      <left/>
      <right style="thin">
        <color indexed="62"/>
      </right>
      <top/>
      <bottom/>
      <diagonal/>
    </border>
    <border>
      <left style="thin">
        <color theme="0"/>
      </left>
      <right style="thick">
        <color theme="0"/>
      </right>
      <top style="thin">
        <color rgb="FF006600"/>
      </top>
      <bottom/>
      <diagonal/>
    </border>
    <border>
      <left style="thick">
        <color theme="0"/>
      </left>
      <right style="thin">
        <color theme="0"/>
      </right>
      <top/>
      <bottom/>
      <diagonal/>
    </border>
    <border>
      <left style="thin">
        <color theme="0"/>
      </left>
      <right style="thick">
        <color theme="0"/>
      </right>
      <top/>
      <bottom/>
      <diagonal/>
    </border>
    <border>
      <left style="thick">
        <color rgb="FF006600"/>
      </left>
      <right style="thin">
        <color theme="0"/>
      </right>
      <top/>
      <bottom/>
      <diagonal/>
    </border>
    <border>
      <left/>
      <right/>
      <top style="thin">
        <color indexed="60"/>
      </top>
      <bottom style="thin">
        <color indexed="60"/>
      </bottom>
      <diagonal/>
    </border>
    <border>
      <left/>
      <right style="thin">
        <color indexed="62"/>
      </right>
      <top style="thin">
        <color indexed="60"/>
      </top>
      <bottom style="thin">
        <color indexed="60"/>
      </bottom>
      <diagonal/>
    </border>
    <border>
      <left style="thin">
        <color indexed="62"/>
      </left>
      <right/>
      <top style="thin">
        <color indexed="60"/>
      </top>
      <bottom style="thin">
        <color indexed="60"/>
      </bottom>
      <diagonal/>
    </border>
    <border>
      <left style="thin">
        <color indexed="62"/>
      </left>
      <right style="thin">
        <color indexed="62"/>
      </right>
      <top style="thin">
        <color indexed="60"/>
      </top>
      <bottom style="thin">
        <color indexed="60"/>
      </bottom>
      <diagonal/>
    </border>
    <border>
      <left/>
      <right/>
      <top style="thin">
        <color indexed="60"/>
      </top>
      <bottom/>
      <diagonal/>
    </border>
    <border>
      <left/>
      <right/>
      <top style="thin">
        <color indexed="63"/>
      </top>
      <bottom/>
      <diagonal/>
    </border>
    <border>
      <left/>
      <right style="thin">
        <color indexed="62"/>
      </right>
      <top style="thin">
        <color indexed="63"/>
      </top>
      <bottom/>
      <diagonal/>
    </border>
    <border>
      <left style="thin">
        <color indexed="62"/>
      </left>
      <right/>
      <top style="thin">
        <color indexed="63"/>
      </top>
      <bottom/>
      <diagonal/>
    </border>
    <border>
      <left style="thin">
        <color indexed="62"/>
      </left>
      <right style="thin">
        <color indexed="62"/>
      </right>
      <top style="thin">
        <color indexed="63"/>
      </top>
      <bottom/>
      <diagonal/>
    </border>
    <border>
      <left style="thin">
        <color rgb="FF006600"/>
      </left>
      <right style="thin">
        <color rgb="FF006600"/>
      </right>
      <top style="thin">
        <color theme="0"/>
      </top>
      <bottom/>
      <diagonal/>
    </border>
    <border>
      <left style="thick">
        <color theme="0"/>
      </left>
      <right style="thin">
        <color theme="0"/>
      </right>
      <top style="thin">
        <color rgb="FF006600"/>
      </top>
      <bottom style="thin">
        <color theme="0"/>
      </bottom>
      <diagonal/>
    </border>
    <border>
      <left style="thick">
        <color theme="0"/>
      </left>
      <right style="thin">
        <color theme="0"/>
      </right>
      <top style="thin">
        <color theme="0"/>
      </top>
      <bottom/>
      <diagonal/>
    </border>
    <border>
      <left style="thick">
        <color rgb="FF006600"/>
      </left>
      <right style="medium">
        <color rgb="FF006600"/>
      </right>
      <top/>
      <bottom/>
      <diagonal/>
    </border>
    <border>
      <left style="thick">
        <color theme="0"/>
      </left>
      <right style="medium">
        <color theme="0"/>
      </right>
      <top/>
      <bottom style="thin">
        <color rgb="FF006600"/>
      </bottom>
      <diagonal/>
    </border>
    <border>
      <left style="thin">
        <color rgb="FF006600"/>
      </left>
      <right style="thin">
        <color rgb="FF006600"/>
      </right>
      <top/>
      <bottom style="thin">
        <color theme="0"/>
      </bottom>
      <diagonal/>
    </border>
    <border>
      <left/>
      <right style="thin">
        <color rgb="FF006600"/>
      </right>
      <top style="thin">
        <color theme="0"/>
      </top>
      <bottom style="thin">
        <color theme="0"/>
      </bottom>
      <diagonal/>
    </border>
    <border>
      <left style="thick">
        <color rgb="FF006600"/>
      </left>
      <right style="thin">
        <color theme="0"/>
      </right>
      <top style="thin">
        <color rgb="FF006600"/>
      </top>
      <bottom/>
      <diagonal/>
    </border>
    <border>
      <left style="medium">
        <color rgb="FF006600"/>
      </left>
      <right style="thin">
        <color rgb="FF006600"/>
      </right>
      <top/>
      <bottom/>
      <diagonal/>
    </border>
    <border>
      <left style="thick">
        <color theme="0"/>
      </left>
      <right style="thin">
        <color theme="0"/>
      </right>
      <top/>
      <bottom style="thin">
        <color rgb="FF006600"/>
      </bottom>
      <diagonal/>
    </border>
    <border>
      <left style="thick">
        <color theme="0"/>
      </left>
      <right style="thin">
        <color theme="0"/>
      </right>
      <top/>
      <bottom style="thin">
        <color theme="0"/>
      </bottom>
      <diagonal/>
    </border>
    <border>
      <left/>
      <right/>
      <top/>
      <bottom style="thick">
        <color theme="0"/>
      </bottom>
      <diagonal/>
    </border>
    <border>
      <left style="thin">
        <color theme="0"/>
      </left>
      <right style="thick">
        <color theme="0"/>
      </right>
      <top style="thick">
        <color theme="0"/>
      </top>
      <bottom/>
      <diagonal/>
    </border>
    <border>
      <left style="thin">
        <color theme="0"/>
      </left>
      <right style="thick">
        <color theme="0"/>
      </right>
      <top/>
      <bottom style="thin">
        <color theme="0"/>
      </bottom>
      <diagonal/>
    </border>
    <border>
      <left style="thick">
        <color theme="0"/>
      </left>
      <right/>
      <top/>
      <bottom style="thick">
        <color theme="0"/>
      </bottom>
      <diagonal/>
    </border>
    <border>
      <left style="thin">
        <color rgb="FF006600"/>
      </left>
      <right style="thin">
        <color rgb="FF006600"/>
      </right>
      <top style="thin">
        <color rgb="FF006600"/>
      </top>
      <bottom/>
      <diagonal/>
    </border>
    <border>
      <left style="thick">
        <color theme="0"/>
      </left>
      <right style="thin">
        <color indexed="42"/>
      </right>
      <top style="thin">
        <color rgb="FF339966"/>
      </top>
      <bottom/>
      <diagonal/>
    </border>
    <border>
      <left style="thick">
        <color theme="0"/>
      </left>
      <right style="thin">
        <color indexed="42"/>
      </right>
      <top/>
      <bottom style="thin">
        <color theme="0"/>
      </bottom>
      <diagonal/>
    </border>
    <border>
      <left style="thin">
        <color indexed="42"/>
      </left>
      <right style="thin">
        <color indexed="42"/>
      </right>
      <top style="thin">
        <color rgb="FF339966"/>
      </top>
      <bottom/>
      <diagonal/>
    </border>
    <border>
      <left style="thin">
        <color indexed="42"/>
      </left>
      <right style="thin">
        <color indexed="42"/>
      </right>
      <top/>
      <bottom style="thin">
        <color theme="0"/>
      </bottom>
      <diagonal/>
    </border>
    <border>
      <left style="thin">
        <color indexed="42"/>
      </left>
      <right style="thin">
        <color rgb="FF339966"/>
      </right>
      <top style="thin">
        <color rgb="FF339966"/>
      </top>
      <bottom/>
      <diagonal/>
    </border>
    <border>
      <left style="thin">
        <color indexed="42"/>
      </left>
      <right style="thin">
        <color rgb="FF339966"/>
      </right>
      <top/>
      <bottom style="thin">
        <color theme="0"/>
      </bottom>
      <diagonal/>
    </border>
    <border>
      <left style="thick">
        <color theme="0"/>
      </left>
      <right/>
      <top style="thin">
        <color rgb="FF339966"/>
      </top>
      <bottom/>
      <diagonal/>
    </border>
    <border>
      <left/>
      <right style="thin">
        <color rgb="FF339966"/>
      </right>
      <top style="thin">
        <color rgb="FF339966"/>
      </top>
      <bottom/>
      <diagonal/>
    </border>
    <border>
      <left style="thin">
        <color rgb="FF339966"/>
      </left>
      <right/>
      <top/>
      <bottom style="thin">
        <color rgb="FF339966"/>
      </bottom>
      <diagonal/>
    </border>
    <border>
      <left/>
      <right style="thick">
        <color theme="0"/>
      </right>
      <top/>
      <bottom style="thin">
        <color rgb="FF339966"/>
      </bottom>
      <diagonal/>
    </border>
    <border>
      <left/>
      <right style="medium">
        <color theme="0"/>
      </right>
      <top/>
      <bottom style="thin">
        <color rgb="FF339966"/>
      </bottom>
      <diagonal/>
    </border>
    <border>
      <left/>
      <right style="thin">
        <color rgb="FF339966"/>
      </right>
      <top/>
      <bottom style="thin">
        <color rgb="FF339966"/>
      </bottom>
      <diagonal/>
    </border>
  </borders>
  <cellStyleXfs count="454">
    <xf numFmtId="0" fontId="0" fillId="0" borderId="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2"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15" fillId="15" borderId="0" applyNumberFormat="0" applyBorder="0" applyAlignment="0" applyProtection="0"/>
    <xf numFmtId="0" fontId="5" fillId="16" borderId="1"/>
    <xf numFmtId="0" fontId="5" fillId="16" borderId="1"/>
    <xf numFmtId="0" fontId="5" fillId="16" borderId="1"/>
    <xf numFmtId="0" fontId="5" fillId="16" borderId="1"/>
    <xf numFmtId="0" fontId="5" fillId="16" borderId="1"/>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7" fillId="17" borderId="2" applyNumberFormat="0" applyAlignment="0" applyProtection="0"/>
    <xf numFmtId="0" fontId="18" fillId="18" borderId="3" applyNumberFormat="0" applyAlignment="0" applyProtection="0"/>
    <xf numFmtId="0" fontId="18" fillId="18" borderId="3" applyNumberFormat="0" applyAlignment="0" applyProtection="0"/>
    <xf numFmtId="0" fontId="18" fillId="18" borderId="3" applyNumberFormat="0" applyAlignment="0" applyProtection="0"/>
    <xf numFmtId="0" fontId="18" fillId="18" borderId="3" applyNumberFormat="0" applyAlignment="0" applyProtection="0"/>
    <xf numFmtId="0" fontId="18" fillId="18" borderId="3" applyNumberFormat="0" applyAlignment="0" applyProtection="0"/>
    <xf numFmtId="0" fontId="18" fillId="18" borderId="3" applyNumberFormat="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19" fillId="0" borderId="4" applyNumberFormat="0" applyFill="0" applyAlignment="0" applyProtection="0"/>
    <xf numFmtId="0" fontId="5" fillId="0" borderId="5"/>
    <xf numFmtId="0" fontId="5" fillId="0" borderId="5"/>
    <xf numFmtId="0" fontId="5" fillId="0" borderId="5"/>
    <xf numFmtId="0" fontId="5" fillId="0" borderId="5"/>
    <xf numFmtId="0" fontId="5" fillId="0" borderId="5"/>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20" fillId="0" borderId="0" applyNumberFormat="0" applyFill="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0"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21"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14"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15" fillId="22" borderId="0" applyNumberFormat="0" applyBorder="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0" fontId="21" fillId="7" borderId="2" applyNumberFormat="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44" fontId="9" fillId="0" borderId="0" applyFont="0" applyFill="0" applyBorder="0" applyAlignment="0" applyProtection="0"/>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36" fillId="0" borderId="0" applyNumberFormat="0" applyFill="0" applyBorder="0" applyAlignment="0" applyProtection="0">
      <alignment vertical="top"/>
      <protection locked="0"/>
    </xf>
    <xf numFmtId="0" fontId="6" fillId="0" borderId="0" applyNumberFormat="0" applyFill="0" applyBorder="0" applyAlignment="0" applyProtection="0">
      <alignment vertical="top"/>
      <protection locked="0"/>
    </xf>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0" fontId="22" fillId="3" borderId="0" applyNumberFormat="0" applyBorder="0" applyAlignment="0" applyProtection="0"/>
    <xf numFmtId="164" fontId="4" fillId="0" borderId="0" applyFont="0" applyFill="0" applyBorder="0" applyAlignment="0" applyProtection="0"/>
    <xf numFmtId="164" fontId="9" fillId="0" borderId="0" applyFont="0" applyFill="0" applyBorder="0" applyAlignment="0" applyProtection="0"/>
    <xf numFmtId="164"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42" fontId="9" fillId="0" borderId="0" applyFont="0" applyFill="0" applyBorder="0" applyAlignment="0" applyProtection="0"/>
    <xf numFmtId="169" fontId="9" fillId="0" borderId="0" applyFont="0" applyFill="0" applyBorder="0" applyAlignment="0" applyProtection="0"/>
    <xf numFmtId="169" fontId="9" fillId="0" borderId="0" applyFont="0" applyFill="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23" fillId="23" borderId="0" applyNumberFormat="0" applyBorder="0" applyAlignment="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10" fillId="0" borderId="0"/>
    <xf numFmtId="0" fontId="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39" fillId="0" borderId="0"/>
    <xf numFmtId="0" fontId="14" fillId="0" borderId="0"/>
    <xf numFmtId="0" fontId="9" fillId="0" borderId="0"/>
    <xf numFmtId="0" fontId="14" fillId="0" borderId="0"/>
    <xf numFmtId="0" fontId="13" fillId="0" borderId="0"/>
    <xf numFmtId="0" fontId="9" fillId="0" borderId="0"/>
    <xf numFmtId="0" fontId="34" fillId="0" borderId="0"/>
    <xf numFmtId="0" fontId="39" fillId="0" borderId="0"/>
    <xf numFmtId="0" fontId="39" fillId="0" borderId="0"/>
    <xf numFmtId="0" fontId="9" fillId="0" borderId="0"/>
    <xf numFmtId="0" fontId="9" fillId="0" borderId="0"/>
    <xf numFmtId="0" fontId="14" fillId="0" borderId="0"/>
    <xf numFmtId="0" fontId="14" fillId="0" borderId="0"/>
    <xf numFmtId="0" fontId="9" fillId="0" borderId="0"/>
    <xf numFmtId="0" fontId="39" fillId="0" borderId="0"/>
    <xf numFmtId="0" fontId="39" fillId="0" borderId="0"/>
    <xf numFmtId="0" fontId="39" fillId="0" borderId="0"/>
    <xf numFmtId="0" fontId="9" fillId="0" borderId="0"/>
    <xf numFmtId="0" fontId="39" fillId="0" borderId="0"/>
    <xf numFmtId="0" fontId="39"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10" fillId="0" borderId="0"/>
    <xf numFmtId="0" fontId="34" fillId="0" borderId="0"/>
    <xf numFmtId="0" fontId="39"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9" fillId="0" borderId="0"/>
    <xf numFmtId="0" fontId="9" fillId="0" borderId="0"/>
    <xf numFmtId="0" fontId="9" fillId="0" borderId="0"/>
    <xf numFmtId="0" fontId="34" fillId="0" borderId="0"/>
    <xf numFmtId="0" fontId="34" fillId="0" borderId="0"/>
    <xf numFmtId="0" fontId="9"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34" fillId="0" borderId="0"/>
    <xf numFmtId="0" fontId="9" fillId="0" borderId="0"/>
    <xf numFmtId="0" fontId="14" fillId="0" borderId="0"/>
    <xf numFmtId="0" fontId="14" fillId="0" borderId="0"/>
    <xf numFmtId="0" fontId="39" fillId="0" borderId="0"/>
    <xf numFmtId="0" fontId="14" fillId="0" borderId="0"/>
    <xf numFmtId="0" fontId="39" fillId="0" borderId="0"/>
    <xf numFmtId="0" fontId="39" fillId="0" borderId="0"/>
    <xf numFmtId="0" fontId="39" fillId="0" borderId="0"/>
    <xf numFmtId="0" fontId="39" fillId="0" borderId="0"/>
    <xf numFmtId="0" fontId="39" fillId="0" borderId="0"/>
    <xf numFmtId="0" fontId="14" fillId="0" borderId="0"/>
    <xf numFmtId="0" fontId="9" fillId="0" borderId="0"/>
    <xf numFmtId="0" fontId="42" fillId="0" borderId="0"/>
    <xf numFmtId="0" fontId="42"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42" fillId="0" borderId="0"/>
    <xf numFmtId="0" fontId="42" fillId="0" borderId="0"/>
    <xf numFmtId="0" fontId="9" fillId="0" borderId="0"/>
    <xf numFmtId="0" fontId="39" fillId="0" borderId="0"/>
    <xf numFmtId="0" fontId="34" fillId="0" borderId="0"/>
    <xf numFmtId="0" fontId="34" fillId="0" borderId="0"/>
    <xf numFmtId="0" fontId="39" fillId="0" borderId="0"/>
    <xf numFmtId="0" fontId="42" fillId="0" borderId="0"/>
    <xf numFmtId="0" fontId="42" fillId="0" borderId="0"/>
    <xf numFmtId="0" fontId="9" fillId="0" borderId="0"/>
    <xf numFmtId="0" fontId="9" fillId="0" borderId="0"/>
    <xf numFmtId="0" fontId="39" fillId="0" borderId="0"/>
    <xf numFmtId="0" fontId="9" fillId="0" borderId="0"/>
    <xf numFmtId="0" fontId="9" fillId="0" borderId="0"/>
    <xf numFmtId="0" fontId="9" fillId="0" borderId="0"/>
    <xf numFmtId="0" fontId="39" fillId="0" borderId="0"/>
    <xf numFmtId="0" fontId="9" fillId="0" borderId="0"/>
    <xf numFmtId="0" fontId="9" fillId="0" borderId="0"/>
    <xf numFmtId="0" fontId="9" fillId="0" borderId="0"/>
    <xf numFmtId="0" fontId="9" fillId="0" borderId="0"/>
    <xf numFmtId="0" fontId="9" fillId="0" borderId="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0" fontId="9" fillId="24" borderId="7" applyNumberFormat="0" applyFont="0" applyAlignment="0" applyProtection="0"/>
    <xf numFmtId="9" fontId="11" fillId="0" borderId="0" applyFont="0" applyFill="0" applyBorder="0" applyAlignment="0" applyProtection="0"/>
    <xf numFmtId="9" fontId="9" fillId="0" borderId="0" applyFont="0" applyFill="0" applyBorder="0" applyAlignment="0" applyProtection="0"/>
    <xf numFmtId="9" fontId="39"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13" fillId="0" borderId="0" applyFont="0" applyFill="0" applyBorder="0" applyAlignment="0" applyProtection="0"/>
    <xf numFmtId="9" fontId="9" fillId="0" borderId="0" applyFont="0" applyFill="0" applyBorder="0" applyAlignment="0" applyProtection="0"/>
    <xf numFmtId="9" fontId="33"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9" fontId="9" fillId="0" borderId="0" applyFont="0" applyFill="0" applyBorder="0" applyAlignment="0" applyProtection="0"/>
    <xf numFmtId="0" fontId="24" fillId="17" borderId="8" applyNumberFormat="0" applyAlignment="0" applyProtection="0"/>
    <xf numFmtId="0" fontId="24" fillId="17" borderId="8" applyNumberFormat="0" applyAlignment="0" applyProtection="0"/>
    <xf numFmtId="0" fontId="24" fillId="17" borderId="8" applyNumberFormat="0" applyAlignment="0" applyProtection="0"/>
    <xf numFmtId="0" fontId="24" fillId="17" borderId="8" applyNumberFormat="0" applyAlignment="0" applyProtection="0"/>
    <xf numFmtId="0" fontId="24" fillId="17" borderId="8" applyNumberFormat="0" applyAlignment="0" applyProtection="0"/>
    <xf numFmtId="0" fontId="24" fillId="17" borderId="8" applyNumberFormat="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6" fillId="0" borderId="0" applyNumberFormat="0" applyFill="0" applyBorder="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9" fillId="0" borderId="9"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0" fillId="0" borderId="10" applyNumberFormat="0" applyFill="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xf numFmtId="0" fontId="30" fillId="0" borderId="11" applyNumberFormat="0" applyFill="0" applyAlignment="0" applyProtection="0"/>
  </cellStyleXfs>
  <cellXfs count="549">
    <xf numFmtId="0" fontId="0" fillId="0" borderId="0" xfId="0"/>
    <xf numFmtId="0" fontId="7" fillId="0" borderId="0" xfId="0" applyFont="1"/>
    <xf numFmtId="3" fontId="7" fillId="0" borderId="0" xfId="0" applyNumberFormat="1" applyFont="1"/>
    <xf numFmtId="0" fontId="7" fillId="0" borderId="0" xfId="0" applyFont="1" applyAlignment="1">
      <alignment horizontal="center"/>
    </xf>
    <xf numFmtId="165" fontId="7" fillId="0" borderId="0" xfId="0" applyNumberFormat="1" applyFont="1"/>
    <xf numFmtId="0" fontId="8" fillId="0" borderId="0" xfId="0" applyFont="1"/>
    <xf numFmtId="0" fontId="7" fillId="0" borderId="0" xfId="0" applyFont="1" applyAlignment="1">
      <alignment horizontal="left"/>
    </xf>
    <xf numFmtId="0" fontId="7" fillId="0" borderId="0" xfId="0" applyFont="1" applyAlignment="1">
      <alignment wrapText="1"/>
    </xf>
    <xf numFmtId="0" fontId="44" fillId="0" borderId="0" xfId="0" applyFont="1"/>
    <xf numFmtId="0" fontId="45" fillId="0" borderId="0" xfId="0" applyFont="1" applyAlignment="1">
      <alignment vertical="center"/>
    </xf>
    <xf numFmtId="0" fontId="46" fillId="0" borderId="0" xfId="0" applyFont="1" applyAlignment="1">
      <alignment vertical="center"/>
    </xf>
    <xf numFmtId="0" fontId="40" fillId="28" borderId="28" xfId="0" applyFont="1" applyFill="1" applyBorder="1" applyAlignment="1">
      <alignment horizontal="center" vertical="center" wrapText="1"/>
    </xf>
    <xf numFmtId="0" fontId="40" fillId="28" borderId="29" xfId="0" applyFont="1" applyFill="1" applyBorder="1" applyAlignment="1">
      <alignment horizontal="center" vertical="center" wrapText="1"/>
    </xf>
    <xf numFmtId="0" fontId="40" fillId="28" borderId="30" xfId="0" applyFont="1" applyFill="1" applyBorder="1" applyAlignment="1">
      <alignment horizontal="center" vertical="center" wrapText="1"/>
    </xf>
    <xf numFmtId="3" fontId="47" fillId="29" borderId="32" xfId="0" applyNumberFormat="1" applyFont="1" applyFill="1" applyBorder="1" applyAlignment="1">
      <alignment horizontal="right" vertical="center" indent="2"/>
    </xf>
    <xf numFmtId="3" fontId="47" fillId="0" borderId="34" xfId="0" applyNumberFormat="1" applyFont="1" applyBorder="1" applyAlignment="1">
      <alignment horizontal="right" vertical="center" indent="1"/>
    </xf>
    <xf numFmtId="0" fontId="0" fillId="30" borderId="0" xfId="0" applyFill="1"/>
    <xf numFmtId="0" fontId="48" fillId="0" borderId="0" xfId="0" applyFont="1"/>
    <xf numFmtId="0" fontId="49" fillId="31" borderId="35" xfId="0" applyFont="1" applyFill="1" applyBorder="1" applyAlignment="1">
      <alignment wrapText="1"/>
    </xf>
    <xf numFmtId="0" fontId="50" fillId="0" borderId="0" xfId="0" applyFont="1"/>
    <xf numFmtId="0" fontId="49" fillId="31" borderId="36" xfId="0" applyFont="1" applyFill="1" applyBorder="1" applyAlignment="1">
      <alignment horizontal="center" vertical="center" wrapText="1"/>
    </xf>
    <xf numFmtId="0" fontId="49" fillId="31" borderId="37" xfId="0" applyFont="1" applyFill="1" applyBorder="1" applyAlignment="1">
      <alignment horizontal="center" vertical="center" wrapText="1"/>
    </xf>
    <xf numFmtId="0" fontId="49" fillId="31" borderId="38" xfId="0" applyFont="1" applyFill="1" applyBorder="1" applyAlignment="1">
      <alignment horizontal="center" vertical="center" wrapText="1"/>
    </xf>
    <xf numFmtId="3" fontId="40" fillId="28" borderId="39" xfId="392" applyNumberFormat="1" applyFont="1" applyFill="1" applyBorder="1" applyAlignment="1">
      <alignment horizontal="right" vertical="center" wrapText="1" indent="1"/>
    </xf>
    <xf numFmtId="3" fontId="40" fillId="28" borderId="40" xfId="392" applyNumberFormat="1" applyFont="1" applyFill="1" applyBorder="1" applyAlignment="1">
      <alignment horizontal="right" vertical="center" wrapText="1" indent="1"/>
    </xf>
    <xf numFmtId="3" fontId="40" fillId="28" borderId="41" xfId="392" applyNumberFormat="1" applyFont="1" applyFill="1" applyBorder="1" applyAlignment="1">
      <alignment horizontal="right" vertical="center" wrapText="1" indent="1"/>
    </xf>
    <xf numFmtId="3" fontId="40" fillId="30" borderId="42" xfId="245" applyNumberFormat="1" applyFont="1" applyFill="1" applyBorder="1" applyAlignment="1">
      <alignment horizontal="left" vertical="center" indent="1"/>
    </xf>
    <xf numFmtId="3" fontId="40" fillId="30" borderId="43" xfId="245" applyNumberFormat="1" applyFont="1" applyFill="1" applyBorder="1" applyAlignment="1">
      <alignment horizontal="left" vertical="center" indent="1"/>
    </xf>
    <xf numFmtId="3" fontId="40" fillId="30" borderId="44" xfId="392" applyNumberFormat="1" applyFont="1" applyFill="1" applyBorder="1" applyAlignment="1">
      <alignment horizontal="right" vertical="center" wrapText="1" indent="1"/>
    </xf>
    <xf numFmtId="3" fontId="40" fillId="30" borderId="45" xfId="392" applyNumberFormat="1" applyFont="1" applyFill="1" applyBorder="1" applyAlignment="1">
      <alignment horizontal="right" vertical="center" wrapText="1" indent="1"/>
    </xf>
    <xf numFmtId="3" fontId="40" fillId="30" borderId="46" xfId="392" applyNumberFormat="1" applyFont="1" applyFill="1" applyBorder="1" applyAlignment="1">
      <alignment horizontal="right" vertical="center" wrapText="1" indent="1"/>
    </xf>
    <xf numFmtId="3" fontId="40" fillId="30" borderId="47" xfId="392" applyNumberFormat="1" applyFont="1" applyFill="1" applyBorder="1" applyAlignment="1">
      <alignment horizontal="right" vertical="center" wrapText="1" indent="1"/>
    </xf>
    <xf numFmtId="3" fontId="47" fillId="29" borderId="44" xfId="245" applyNumberFormat="1" applyFont="1" applyFill="1" applyBorder="1" applyAlignment="1">
      <alignment horizontal="right" vertical="center" indent="2"/>
    </xf>
    <xf numFmtId="3" fontId="47" fillId="29" borderId="45" xfId="245" applyNumberFormat="1" applyFont="1" applyFill="1" applyBorder="1" applyAlignment="1">
      <alignment horizontal="right" vertical="center" indent="2"/>
    </xf>
    <xf numFmtId="3" fontId="47" fillId="29" borderId="48" xfId="245" applyNumberFormat="1" applyFont="1" applyFill="1" applyBorder="1" applyAlignment="1">
      <alignment horizontal="right" vertical="center" indent="2"/>
    </xf>
    <xf numFmtId="3" fontId="47" fillId="0" borderId="44" xfId="0" applyNumberFormat="1" applyFont="1" applyBorder="1" applyAlignment="1">
      <alignment horizontal="right" vertical="center" indent="2"/>
    </xf>
    <xf numFmtId="3" fontId="47" fillId="0" borderId="45" xfId="0" applyNumberFormat="1" applyFont="1" applyBorder="1" applyAlignment="1">
      <alignment horizontal="right" vertical="center" indent="2"/>
    </xf>
    <xf numFmtId="3" fontId="40" fillId="28" borderId="39" xfId="392" applyNumberFormat="1" applyFont="1" applyFill="1" applyBorder="1" applyAlignment="1">
      <alignment horizontal="right" vertical="center" wrapText="1" indent="2"/>
    </xf>
    <xf numFmtId="3" fontId="40" fillId="28" borderId="40" xfId="392" applyNumberFormat="1" applyFont="1" applyFill="1" applyBorder="1" applyAlignment="1">
      <alignment horizontal="right" vertical="center" wrapText="1" indent="2"/>
    </xf>
    <xf numFmtId="3" fontId="40" fillId="28" borderId="41" xfId="392" applyNumberFormat="1" applyFont="1" applyFill="1" applyBorder="1" applyAlignment="1">
      <alignment horizontal="right" vertical="center" wrapText="1" indent="2"/>
    </xf>
    <xf numFmtId="0" fontId="50" fillId="0" borderId="0" xfId="0" applyFont="1" applyAlignment="1">
      <alignment horizontal="left"/>
    </xf>
    <xf numFmtId="0" fontId="7" fillId="30" borderId="0" xfId="0" applyFont="1" applyFill="1"/>
    <xf numFmtId="3" fontId="47" fillId="29" borderId="49" xfId="245" applyNumberFormat="1" applyFont="1" applyFill="1" applyBorder="1" applyAlignment="1">
      <alignment horizontal="right" vertical="center" indent="2"/>
    </xf>
    <xf numFmtId="3" fontId="40" fillId="28" borderId="40" xfId="399" applyNumberFormat="1" applyFont="1" applyFill="1" applyBorder="1" applyAlignment="1">
      <alignment horizontal="right" vertical="center" wrapText="1" indent="2"/>
    </xf>
    <xf numFmtId="166" fontId="47" fillId="0" borderId="34" xfId="0" applyNumberFormat="1" applyFont="1" applyBorder="1" applyAlignment="1">
      <alignment horizontal="right" vertical="center" indent="2"/>
    </xf>
    <xf numFmtId="3" fontId="44" fillId="0" borderId="0" xfId="0" applyNumberFormat="1" applyFont="1"/>
    <xf numFmtId="3" fontId="47" fillId="29" borderId="44" xfId="0" applyNumberFormat="1" applyFont="1" applyFill="1" applyBorder="1" applyAlignment="1">
      <alignment horizontal="right" indent="2"/>
    </xf>
    <xf numFmtId="166" fontId="47" fillId="29" borderId="48" xfId="399" applyNumberFormat="1" applyFont="1" applyFill="1" applyBorder="1" applyAlignment="1">
      <alignment horizontal="right" indent="2"/>
    </xf>
    <xf numFmtId="165" fontId="47" fillId="29" borderId="48" xfId="399" applyNumberFormat="1" applyFont="1" applyFill="1" applyBorder="1" applyAlignment="1">
      <alignment horizontal="right" indent="2"/>
    </xf>
    <xf numFmtId="3" fontId="47" fillId="0" borderId="44" xfId="0" applyNumberFormat="1" applyFont="1" applyBorder="1" applyAlignment="1">
      <alignment horizontal="right" indent="2"/>
    </xf>
    <xf numFmtId="165" fontId="47" fillId="0" borderId="48" xfId="399" applyNumberFormat="1" applyFont="1" applyBorder="1" applyAlignment="1">
      <alignment horizontal="right" indent="2"/>
    </xf>
    <xf numFmtId="3" fontId="47" fillId="29" borderId="52" xfId="0" applyNumberFormat="1" applyFont="1" applyFill="1" applyBorder="1" applyAlignment="1">
      <alignment horizontal="right" indent="2"/>
    </xf>
    <xf numFmtId="165" fontId="47" fillId="29" borderId="53" xfId="399" applyNumberFormat="1" applyFont="1" applyFill="1" applyBorder="1" applyAlignment="1">
      <alignment horizontal="right" indent="2"/>
    </xf>
    <xf numFmtId="165" fontId="40" fillId="28" borderId="54" xfId="399" applyNumberFormat="1" applyFont="1" applyFill="1" applyBorder="1" applyAlignment="1">
      <alignment horizontal="right" indent="2"/>
    </xf>
    <xf numFmtId="0" fontId="51" fillId="0" borderId="0" xfId="0" applyFont="1"/>
    <xf numFmtId="0" fontId="49" fillId="31" borderId="55" xfId="0" applyFont="1" applyFill="1" applyBorder="1" applyAlignment="1">
      <alignment wrapText="1"/>
    </xf>
    <xf numFmtId="0" fontId="49" fillId="27" borderId="44" xfId="0" applyFont="1" applyFill="1" applyBorder="1" applyAlignment="1">
      <alignment horizontal="center" vertical="center" wrapText="1"/>
    </xf>
    <xf numFmtId="0" fontId="49" fillId="27" borderId="34" xfId="0" applyFont="1" applyFill="1" applyBorder="1" applyAlignment="1">
      <alignment horizontal="center" vertical="center" wrapText="1"/>
    </xf>
    <xf numFmtId="3" fontId="40" fillId="28" borderId="39" xfId="399" applyNumberFormat="1" applyFont="1" applyFill="1" applyBorder="1" applyAlignment="1">
      <alignment horizontal="right" vertical="center" wrapText="1" indent="2"/>
    </xf>
    <xf numFmtId="3" fontId="47" fillId="29" borderId="45" xfId="245" applyNumberFormat="1" applyFont="1" applyFill="1" applyBorder="1" applyAlignment="1">
      <alignment horizontal="right" vertical="center" indent="1"/>
    </xf>
    <xf numFmtId="3" fontId="47" fillId="29" borderId="34" xfId="245" applyNumberFormat="1" applyFont="1" applyFill="1" applyBorder="1" applyAlignment="1">
      <alignment horizontal="right" vertical="center" indent="1"/>
    </xf>
    <xf numFmtId="3" fontId="47" fillId="0" borderId="45" xfId="0" applyNumberFormat="1" applyFont="1" applyBorder="1" applyAlignment="1">
      <alignment horizontal="right" vertical="center" indent="1"/>
    </xf>
    <xf numFmtId="3" fontId="47" fillId="0" borderId="40" xfId="0" applyNumberFormat="1" applyFont="1" applyBorder="1" applyAlignment="1">
      <alignment horizontal="right" vertical="center" indent="1"/>
    </xf>
    <xf numFmtId="0" fontId="40" fillId="27" borderId="44" xfId="0" applyFont="1" applyFill="1" applyBorder="1" applyAlignment="1">
      <alignment horizontal="center" vertical="center" wrapText="1"/>
    </xf>
    <xf numFmtId="0" fontId="12" fillId="0" borderId="0" xfId="245" applyFont="1" applyAlignment="1">
      <alignment vertical="top" wrapText="1"/>
    </xf>
    <xf numFmtId="3" fontId="40" fillId="28" borderId="56" xfId="399" applyNumberFormat="1" applyFont="1" applyFill="1" applyBorder="1" applyAlignment="1">
      <alignment horizontal="right" vertical="center" wrapText="1" indent="2"/>
    </xf>
    <xf numFmtId="0" fontId="40" fillId="28" borderId="57" xfId="0" applyFont="1" applyFill="1" applyBorder="1" applyAlignment="1">
      <alignment vertical="center"/>
    </xf>
    <xf numFmtId="0" fontId="40" fillId="28" borderId="58" xfId="0" applyFont="1" applyFill="1" applyBorder="1"/>
    <xf numFmtId="0" fontId="49" fillId="25" borderId="59" xfId="0" applyFont="1" applyFill="1" applyBorder="1" applyAlignment="1">
      <alignment horizontal="center" vertical="center" wrapText="1"/>
    </xf>
    <xf numFmtId="0" fontId="49" fillId="25" borderId="60" xfId="0" applyFont="1" applyFill="1" applyBorder="1" applyAlignment="1">
      <alignment horizontal="center" vertical="center" wrapText="1"/>
    </xf>
    <xf numFmtId="0" fontId="7" fillId="0" borderId="72" xfId="0" applyFont="1" applyBorder="1" applyAlignment="1">
      <alignment vertical="center" wrapText="1"/>
    </xf>
    <xf numFmtId="0" fontId="49" fillId="25" borderId="13" xfId="0" applyFont="1" applyFill="1" applyBorder="1" applyAlignment="1">
      <alignment horizontal="center" vertical="center" wrapText="1"/>
    </xf>
    <xf numFmtId="0" fontId="49" fillId="25" borderId="74" xfId="0" applyFont="1" applyFill="1" applyBorder="1" applyAlignment="1">
      <alignment horizontal="center" vertical="center" wrapText="1"/>
    </xf>
    <xf numFmtId="0" fontId="49" fillId="25" borderId="12" xfId="0" applyFont="1" applyFill="1" applyBorder="1" applyAlignment="1">
      <alignment horizontal="center" vertical="center" wrapText="1"/>
    </xf>
    <xf numFmtId="3" fontId="40" fillId="28" borderId="37" xfId="0" applyNumberFormat="1" applyFont="1" applyFill="1" applyBorder="1" applyAlignment="1">
      <alignment horizontal="right" vertical="center" indent="2"/>
    </xf>
    <xf numFmtId="3" fontId="40" fillId="28" borderId="75" xfId="0" applyNumberFormat="1" applyFont="1" applyFill="1" applyBorder="1" applyAlignment="1">
      <alignment horizontal="right" vertical="center" indent="2"/>
    </xf>
    <xf numFmtId="3" fontId="40" fillId="28" borderId="61" xfId="0" applyNumberFormat="1" applyFont="1" applyFill="1" applyBorder="1" applyAlignment="1">
      <alignment horizontal="right" vertical="center" indent="2"/>
    </xf>
    <xf numFmtId="3" fontId="40" fillId="28" borderId="62" xfId="0" applyNumberFormat="1" applyFont="1" applyFill="1" applyBorder="1" applyAlignment="1">
      <alignment horizontal="right" vertical="center" indent="2"/>
    </xf>
    <xf numFmtId="3" fontId="40" fillId="28" borderId="63" xfId="0" applyNumberFormat="1" applyFont="1" applyFill="1" applyBorder="1" applyAlignment="1">
      <alignment horizontal="right" vertical="center" indent="2"/>
    </xf>
    <xf numFmtId="3" fontId="40" fillId="28" borderId="76" xfId="0" applyNumberFormat="1" applyFont="1" applyFill="1" applyBorder="1" applyAlignment="1">
      <alignment horizontal="right" vertical="center" indent="2"/>
    </xf>
    <xf numFmtId="3" fontId="40" fillId="28" borderId="64" xfId="0" applyNumberFormat="1" applyFont="1" applyFill="1" applyBorder="1" applyAlignment="1">
      <alignment horizontal="right" vertical="center" indent="2"/>
    </xf>
    <xf numFmtId="3" fontId="40" fillId="28" borderId="65" xfId="0" applyNumberFormat="1" applyFont="1" applyFill="1" applyBorder="1" applyAlignment="1">
      <alignment horizontal="right" vertical="center" indent="2"/>
    </xf>
    <xf numFmtId="3" fontId="47" fillId="29" borderId="44" xfId="0" applyNumberFormat="1" applyFont="1" applyFill="1" applyBorder="1" applyAlignment="1">
      <alignment horizontal="right" vertical="center" indent="2"/>
    </xf>
    <xf numFmtId="3" fontId="47" fillId="29" borderId="77" xfId="0" applyNumberFormat="1" applyFont="1" applyFill="1" applyBorder="1" applyAlignment="1">
      <alignment horizontal="right" vertical="center" indent="2"/>
    </xf>
    <xf numFmtId="3" fontId="47" fillId="29" borderId="66" xfId="0" applyNumberFormat="1" applyFont="1" applyFill="1" applyBorder="1" applyAlignment="1">
      <alignment horizontal="right" vertical="center" indent="2"/>
    </xf>
    <xf numFmtId="3" fontId="47" fillId="29" borderId="78" xfId="0" applyNumberFormat="1" applyFont="1" applyFill="1" applyBorder="1" applyAlignment="1">
      <alignment horizontal="right" vertical="center" indent="2"/>
    </xf>
    <xf numFmtId="3" fontId="47" fillId="30" borderId="44" xfId="0" applyNumberFormat="1" applyFont="1" applyFill="1" applyBorder="1" applyAlignment="1">
      <alignment horizontal="right" vertical="center" indent="2"/>
    </xf>
    <xf numFmtId="3" fontId="47" fillId="30" borderId="79" xfId="0" applyNumberFormat="1" applyFont="1" applyFill="1" applyBorder="1" applyAlignment="1">
      <alignment horizontal="right" vertical="center" indent="2"/>
    </xf>
    <xf numFmtId="3" fontId="47" fillId="30" borderId="68" xfId="0" applyNumberFormat="1" applyFont="1" applyFill="1" applyBorder="1" applyAlignment="1">
      <alignment horizontal="right" vertical="center" indent="2"/>
    </xf>
    <xf numFmtId="3" fontId="47" fillId="30" borderId="80" xfId="0" applyNumberFormat="1" applyFont="1" applyFill="1" applyBorder="1" applyAlignment="1">
      <alignment horizontal="right" vertical="center" indent="2"/>
    </xf>
    <xf numFmtId="3" fontId="47" fillId="29" borderId="79" xfId="0" applyNumberFormat="1" applyFont="1" applyFill="1" applyBorder="1" applyAlignment="1">
      <alignment horizontal="right" vertical="center" indent="2"/>
    </xf>
    <xf numFmtId="3" fontId="47" fillId="29" borderId="68" xfId="0" applyNumberFormat="1" applyFont="1" applyFill="1" applyBorder="1" applyAlignment="1">
      <alignment horizontal="right" vertical="center" indent="2"/>
    </xf>
    <xf numFmtId="3" fontId="47" fillId="29" borderId="80" xfId="0" applyNumberFormat="1" applyFont="1" applyFill="1" applyBorder="1" applyAlignment="1">
      <alignment horizontal="right" vertical="center" indent="2"/>
    </xf>
    <xf numFmtId="3" fontId="40" fillId="28" borderId="81" xfId="0" applyNumberFormat="1" applyFont="1" applyFill="1" applyBorder="1" applyAlignment="1">
      <alignment horizontal="right" vertical="center" indent="2"/>
    </xf>
    <xf numFmtId="3" fontId="40" fillId="28" borderId="82" xfId="0" applyNumberFormat="1" applyFont="1" applyFill="1" applyBorder="1" applyAlignment="1">
      <alignment horizontal="right" vertical="center" indent="2"/>
    </xf>
    <xf numFmtId="3" fontId="40" fillId="28" borderId="70" xfId="0" applyNumberFormat="1" applyFont="1" applyFill="1" applyBorder="1" applyAlignment="1">
      <alignment horizontal="right" vertical="center" indent="2"/>
    </xf>
    <xf numFmtId="3" fontId="40" fillId="28" borderId="83" xfId="0" applyNumberFormat="1" applyFont="1" applyFill="1" applyBorder="1" applyAlignment="1">
      <alignment horizontal="right" vertical="center" indent="2"/>
    </xf>
    <xf numFmtId="3" fontId="40" fillId="28" borderId="69" xfId="0" applyNumberFormat="1" applyFont="1" applyFill="1" applyBorder="1" applyAlignment="1">
      <alignment horizontal="right" vertical="center" indent="2"/>
    </xf>
    <xf numFmtId="3" fontId="40" fillId="28" borderId="84" xfId="0" applyNumberFormat="1" applyFont="1" applyFill="1" applyBorder="1" applyAlignment="1">
      <alignment horizontal="right" vertical="center" indent="2"/>
    </xf>
    <xf numFmtId="3" fontId="40" fillId="28" borderId="85" xfId="0" applyNumberFormat="1" applyFont="1" applyFill="1" applyBorder="1" applyAlignment="1">
      <alignment horizontal="right" vertical="center" indent="2"/>
    </xf>
    <xf numFmtId="3" fontId="40" fillId="28" borderId="71" xfId="0" applyNumberFormat="1" applyFont="1" applyFill="1" applyBorder="1" applyAlignment="1">
      <alignment horizontal="right" vertical="center" indent="2"/>
    </xf>
    <xf numFmtId="0" fontId="7" fillId="0" borderId="58" xfId="0" applyFont="1" applyBorder="1"/>
    <xf numFmtId="0" fontId="7" fillId="0" borderId="86" xfId="0" applyFont="1" applyBorder="1"/>
    <xf numFmtId="0" fontId="7" fillId="0" borderId="0" xfId="245" applyFont="1"/>
    <xf numFmtId="167" fontId="12" fillId="0" borderId="0" xfId="245" applyNumberFormat="1" applyFont="1" applyAlignment="1">
      <alignment horizontal="right" vertical="center"/>
    </xf>
    <xf numFmtId="0" fontId="12" fillId="0" borderId="0" xfId="245" applyFont="1" applyAlignment="1">
      <alignment horizontal="left" vertical="top" wrapText="1"/>
    </xf>
    <xf numFmtId="167" fontId="12" fillId="0" borderId="0" xfId="258" applyNumberFormat="1" applyFont="1" applyAlignment="1">
      <alignment horizontal="right" vertical="top"/>
    </xf>
    <xf numFmtId="0" fontId="49" fillId="31" borderId="55" xfId="0" applyFont="1" applyFill="1" applyBorder="1" applyAlignment="1">
      <alignment horizontal="left" wrapText="1"/>
    </xf>
    <xf numFmtId="0" fontId="40" fillId="28" borderId="88" xfId="0" applyFont="1" applyFill="1" applyBorder="1" applyAlignment="1">
      <alignment horizontal="right" vertical="top"/>
    </xf>
    <xf numFmtId="0" fontId="40" fillId="28" borderId="89" xfId="0" applyFont="1" applyFill="1" applyBorder="1" applyAlignment="1">
      <alignment horizontal="left"/>
    </xf>
    <xf numFmtId="0" fontId="45" fillId="0" borderId="0" xfId="0" applyFont="1" applyAlignment="1">
      <alignment horizontal="left" vertical="center" readingOrder="1"/>
    </xf>
    <xf numFmtId="3" fontId="47" fillId="29" borderId="44" xfId="245" applyNumberFormat="1" applyFont="1" applyFill="1" applyBorder="1" applyAlignment="1">
      <alignment horizontal="right" vertical="center" indent="1"/>
    </xf>
    <xf numFmtId="3" fontId="47" fillId="29" borderId="48" xfId="245" applyNumberFormat="1" applyFont="1" applyFill="1" applyBorder="1" applyAlignment="1">
      <alignment horizontal="right" vertical="center" indent="1"/>
    </xf>
    <xf numFmtId="3" fontId="47" fillId="0" borderId="44" xfId="0" applyNumberFormat="1" applyFont="1" applyBorder="1" applyAlignment="1">
      <alignment horizontal="right" vertical="center" indent="1"/>
    </xf>
    <xf numFmtId="3" fontId="47" fillId="0" borderId="48" xfId="0" applyNumberFormat="1" applyFont="1" applyBorder="1" applyAlignment="1">
      <alignment horizontal="right" vertical="center" indent="1"/>
    </xf>
    <xf numFmtId="0" fontId="49" fillId="31" borderId="87" xfId="0" applyFont="1" applyFill="1" applyBorder="1" applyAlignment="1">
      <alignment horizontal="left" wrapText="1"/>
    </xf>
    <xf numFmtId="0" fontId="40" fillId="28" borderId="90" xfId="0" applyFont="1" applyFill="1" applyBorder="1" applyAlignment="1">
      <alignment horizontal="center" vertical="center"/>
    </xf>
    <xf numFmtId="0" fontId="49" fillId="31" borderId="92" xfId="0" applyFont="1" applyFill="1" applyBorder="1" applyAlignment="1">
      <alignment horizontal="right" vertical="top"/>
    </xf>
    <xf numFmtId="0" fontId="49" fillId="31" borderId="93" xfId="0" applyFont="1" applyFill="1" applyBorder="1" applyAlignment="1">
      <alignment horizontal="center" vertical="center" wrapText="1"/>
    </xf>
    <xf numFmtId="0" fontId="40" fillId="31" borderId="92" xfId="0" applyFont="1" applyFill="1" applyBorder="1" applyAlignment="1">
      <alignment horizontal="right" vertical="top"/>
    </xf>
    <xf numFmtId="0" fontId="49" fillId="31" borderId="58" xfId="0" applyFont="1" applyFill="1" applyBorder="1" applyAlignment="1">
      <alignment horizontal="center" vertical="center" wrapText="1"/>
    </xf>
    <xf numFmtId="3" fontId="40" fillId="28" borderId="100" xfId="399" applyNumberFormat="1" applyFont="1" applyFill="1" applyBorder="1" applyAlignment="1">
      <alignment horizontal="right" vertical="center" wrapText="1" indent="2"/>
    </xf>
    <xf numFmtId="3" fontId="47" fillId="29" borderId="101" xfId="245" applyNumberFormat="1" applyFont="1" applyFill="1" applyBorder="1" applyAlignment="1">
      <alignment horizontal="right" vertical="center" indent="2"/>
    </xf>
    <xf numFmtId="3" fontId="47" fillId="29" borderId="104" xfId="245" applyNumberFormat="1" applyFont="1" applyFill="1" applyBorder="1" applyAlignment="1">
      <alignment horizontal="right" vertical="center" indent="2"/>
    </xf>
    <xf numFmtId="3" fontId="47" fillId="0" borderId="105" xfId="0" applyNumberFormat="1" applyFont="1" applyBorder="1" applyAlignment="1">
      <alignment horizontal="right" vertical="center" indent="2"/>
    </xf>
    <xf numFmtId="3" fontId="47" fillId="29" borderId="105" xfId="245" applyNumberFormat="1" applyFont="1" applyFill="1" applyBorder="1" applyAlignment="1">
      <alignment horizontal="right" vertical="center" indent="2"/>
    </xf>
    <xf numFmtId="3" fontId="40" fillId="28" borderId="106" xfId="0" applyNumberFormat="1" applyFont="1" applyFill="1" applyBorder="1" applyAlignment="1">
      <alignment horizontal="right" indent="2"/>
    </xf>
    <xf numFmtId="0" fontId="40" fillId="28" borderId="107" xfId="0" applyFont="1" applyFill="1" applyBorder="1"/>
    <xf numFmtId="0" fontId="49" fillId="31" borderId="107" xfId="0" applyFont="1" applyFill="1" applyBorder="1" applyAlignment="1">
      <alignment horizontal="center" vertical="center" wrapText="1"/>
    </xf>
    <xf numFmtId="3" fontId="47" fillId="0" borderId="39" xfId="0" applyNumberFormat="1" applyFont="1" applyBorder="1" applyAlignment="1">
      <alignment horizontal="right" vertical="center" indent="1"/>
    </xf>
    <xf numFmtId="3" fontId="47" fillId="29" borderId="47" xfId="245" applyNumberFormat="1" applyFont="1" applyFill="1" applyBorder="1" applyAlignment="1">
      <alignment horizontal="right" vertical="center" indent="1"/>
    </xf>
    <xf numFmtId="3" fontId="47" fillId="0" borderId="47" xfId="0" applyNumberFormat="1" applyFont="1" applyBorder="1" applyAlignment="1">
      <alignment horizontal="right" vertical="center" indent="1"/>
    </xf>
    <xf numFmtId="3" fontId="47" fillId="29" borderId="108" xfId="245" applyNumberFormat="1" applyFont="1" applyFill="1" applyBorder="1" applyAlignment="1">
      <alignment horizontal="right" vertical="center" indent="1"/>
    </xf>
    <xf numFmtId="3" fontId="47" fillId="0" borderId="103" xfId="0" applyNumberFormat="1" applyFont="1" applyBorder="1" applyAlignment="1">
      <alignment horizontal="right" vertical="center" indent="1"/>
    </xf>
    <xf numFmtId="3" fontId="47" fillId="29" borderId="103" xfId="245" applyNumberFormat="1" applyFont="1" applyFill="1" applyBorder="1" applyAlignment="1">
      <alignment horizontal="right" vertical="center" indent="1"/>
    </xf>
    <xf numFmtId="3" fontId="47" fillId="0" borderId="109" xfId="0" applyNumberFormat="1" applyFont="1" applyBorder="1" applyAlignment="1">
      <alignment horizontal="right" vertical="center" indent="1"/>
    </xf>
    <xf numFmtId="0" fontId="49" fillId="31" borderId="58" xfId="0" applyFont="1" applyFill="1" applyBorder="1" applyAlignment="1">
      <alignment horizontal="right" vertical="top"/>
    </xf>
    <xf numFmtId="3" fontId="40" fillId="28" borderId="39" xfId="399" applyNumberFormat="1" applyFont="1" applyFill="1" applyBorder="1" applyAlignment="1">
      <alignment horizontal="right" vertical="center" wrapText="1" indent="1"/>
    </xf>
    <xf numFmtId="3" fontId="40" fillId="28" borderId="50" xfId="399" applyNumberFormat="1" applyFont="1" applyFill="1" applyBorder="1" applyAlignment="1">
      <alignment horizontal="right" vertical="center" wrapText="1" indent="1"/>
    </xf>
    <xf numFmtId="3" fontId="47" fillId="29" borderId="110" xfId="245" applyNumberFormat="1" applyFont="1" applyFill="1" applyBorder="1" applyAlignment="1">
      <alignment horizontal="right" vertical="center" indent="1"/>
    </xf>
    <xf numFmtId="3" fontId="47" fillId="0" borderId="110" xfId="0" applyNumberFormat="1" applyFont="1" applyBorder="1" applyAlignment="1">
      <alignment horizontal="right" vertical="center" indent="1"/>
    </xf>
    <xf numFmtId="0" fontId="49" fillId="27" borderId="86" xfId="0" applyFont="1" applyFill="1" applyBorder="1" applyAlignment="1">
      <alignment horizontal="center" vertical="center" wrapText="1"/>
    </xf>
    <xf numFmtId="3" fontId="40" fillId="28" borderId="111" xfId="399" applyNumberFormat="1" applyFont="1" applyFill="1" applyBorder="1" applyAlignment="1">
      <alignment horizontal="right" vertical="center" wrapText="1" indent="1"/>
    </xf>
    <xf numFmtId="0" fontId="49" fillId="27" borderId="37" xfId="0" applyFont="1" applyFill="1" applyBorder="1" applyAlignment="1">
      <alignment horizontal="center" vertical="center" wrapText="1"/>
    </xf>
    <xf numFmtId="0" fontId="0" fillId="0" borderId="0" xfId="0" applyAlignment="1">
      <alignment vertical="top"/>
    </xf>
    <xf numFmtId="0" fontId="9" fillId="0" borderId="0" xfId="0" applyFont="1" applyAlignment="1">
      <alignment vertical="top"/>
    </xf>
    <xf numFmtId="0" fontId="54" fillId="30" borderId="0" xfId="262" applyFont="1" applyFill="1" applyAlignment="1">
      <alignment vertical="top"/>
    </xf>
    <xf numFmtId="0" fontId="55" fillId="33" borderId="0" xfId="262" applyFont="1" applyFill="1" applyAlignment="1">
      <alignment vertical="top"/>
    </xf>
    <xf numFmtId="0" fontId="47" fillId="30" borderId="0" xfId="262" applyFont="1" applyFill="1" applyAlignment="1">
      <alignment vertical="top"/>
    </xf>
    <xf numFmtId="0" fontId="41" fillId="30" borderId="0" xfId="262" applyFont="1" applyFill="1" applyAlignment="1">
      <alignment vertical="top"/>
    </xf>
    <xf numFmtId="0" fontId="56" fillId="30" borderId="0" xfId="262" applyFont="1" applyFill="1" applyAlignment="1">
      <alignment vertical="top"/>
    </xf>
    <xf numFmtId="0" fontId="57" fillId="30" borderId="0" xfId="262" applyFont="1" applyFill="1" applyAlignment="1">
      <alignment vertical="top"/>
    </xf>
    <xf numFmtId="0" fontId="54" fillId="30" borderId="0" xfId="262" applyFont="1" applyFill="1" applyAlignment="1">
      <alignment vertical="top" wrapText="1"/>
    </xf>
    <xf numFmtId="0" fontId="58" fillId="34" borderId="112" xfId="204" applyFont="1" applyFill="1" applyBorder="1" applyAlignment="1" applyProtection="1">
      <alignment horizontal="left" vertical="top" wrapText="1"/>
    </xf>
    <xf numFmtId="0" fontId="58" fillId="34" borderId="0" xfId="204" applyFont="1" applyFill="1" applyBorder="1" applyAlignment="1" applyProtection="1">
      <alignment horizontal="left" vertical="top" wrapText="1"/>
    </xf>
    <xf numFmtId="0" fontId="6" fillId="34" borderId="0" xfId="198" applyFill="1" applyBorder="1" applyAlignment="1" applyProtection="1">
      <alignment horizontal="left" vertical="top" wrapText="1"/>
    </xf>
    <xf numFmtId="0" fontId="6" fillId="34" borderId="113" xfId="198" applyFill="1" applyBorder="1" applyAlignment="1" applyProtection="1">
      <alignment horizontal="left" vertical="top" wrapText="1"/>
    </xf>
    <xf numFmtId="0" fontId="58" fillId="34" borderId="113" xfId="204" applyFont="1" applyFill="1" applyBorder="1" applyAlignment="1" applyProtection="1">
      <alignment horizontal="left" vertical="top" wrapText="1"/>
    </xf>
    <xf numFmtId="0" fontId="59" fillId="30" borderId="0" xfId="204" applyFont="1" applyFill="1" applyBorder="1" applyAlignment="1" applyProtection="1">
      <alignment horizontal="left" vertical="top"/>
    </xf>
    <xf numFmtId="0" fontId="6" fillId="34" borderId="112" xfId="198" applyFill="1" applyBorder="1" applyAlignment="1" applyProtection="1">
      <alignment horizontal="left" vertical="top" wrapText="1"/>
    </xf>
    <xf numFmtId="0" fontId="6" fillId="34" borderId="0" xfId="198" applyFill="1" applyAlignment="1" applyProtection="1">
      <alignment vertical="top"/>
    </xf>
    <xf numFmtId="0" fontId="9" fillId="0" borderId="0" xfId="0" applyFont="1"/>
    <xf numFmtId="0" fontId="38" fillId="0" borderId="0" xfId="0" applyFont="1"/>
    <xf numFmtId="0" fontId="0" fillId="32" borderId="0" xfId="0" applyFill="1"/>
    <xf numFmtId="0" fontId="54" fillId="32" borderId="0" xfId="0" applyFont="1" applyFill="1"/>
    <xf numFmtId="0" fontId="43" fillId="0" borderId="0" xfId="0" applyFont="1"/>
    <xf numFmtId="0" fontId="54" fillId="0" borderId="0" xfId="0" applyFont="1"/>
    <xf numFmtId="167" fontId="12" fillId="0" borderId="0" xfId="245" applyNumberFormat="1" applyFont="1" applyAlignment="1">
      <alignment vertical="top" wrapText="1"/>
    </xf>
    <xf numFmtId="3" fontId="0" fillId="0" borderId="0" xfId="0" applyNumberFormat="1"/>
    <xf numFmtId="3" fontId="47" fillId="30" borderId="44" xfId="245" applyNumberFormat="1" applyFont="1" applyFill="1" applyBorder="1" applyAlignment="1">
      <alignment horizontal="right" vertical="center" indent="1"/>
    </xf>
    <xf numFmtId="3" fontId="47" fillId="30" borderId="45" xfId="245" applyNumberFormat="1" applyFont="1" applyFill="1" applyBorder="1" applyAlignment="1">
      <alignment horizontal="right" vertical="center" indent="1"/>
    </xf>
    <xf numFmtId="3" fontId="47" fillId="30" borderId="48" xfId="245" applyNumberFormat="1" applyFont="1" applyFill="1" applyBorder="1" applyAlignment="1">
      <alignment horizontal="right" vertical="center" indent="1"/>
    </xf>
    <xf numFmtId="3" fontId="47" fillId="30" borderId="44" xfId="245" applyNumberFormat="1" applyFont="1" applyFill="1" applyBorder="1" applyAlignment="1">
      <alignment horizontal="right" vertical="center" indent="2"/>
    </xf>
    <xf numFmtId="3" fontId="47" fillId="0" borderId="45" xfId="245" applyNumberFormat="1" applyFont="1" applyBorder="1" applyAlignment="1">
      <alignment horizontal="right" vertical="center" indent="1"/>
    </xf>
    <xf numFmtId="3" fontId="47" fillId="0" borderId="45" xfId="245" applyNumberFormat="1" applyFont="1" applyBorder="1" applyAlignment="1">
      <alignment horizontal="right" vertical="center" indent="2"/>
    </xf>
    <xf numFmtId="3" fontId="47" fillId="0" borderId="48" xfId="245" applyNumberFormat="1" applyFont="1" applyBorder="1" applyAlignment="1">
      <alignment horizontal="right" vertical="center" indent="2"/>
    </xf>
    <xf numFmtId="3" fontId="47" fillId="0" borderId="44" xfId="245" applyNumberFormat="1" applyFont="1" applyBorder="1" applyAlignment="1">
      <alignment horizontal="right" vertical="center" indent="2"/>
    </xf>
    <xf numFmtId="0" fontId="7" fillId="32" borderId="0" xfId="0" applyFont="1" applyFill="1"/>
    <xf numFmtId="0" fontId="39" fillId="0" borderId="0" xfId="0" applyFont="1"/>
    <xf numFmtId="2" fontId="37" fillId="0" borderId="0" xfId="0" applyNumberFormat="1" applyFont="1"/>
    <xf numFmtId="0" fontId="37" fillId="0" borderId="0" xfId="0" applyFont="1"/>
    <xf numFmtId="165" fontId="37" fillId="0" borderId="0" xfId="0" applyNumberFormat="1" applyFont="1"/>
    <xf numFmtId="3" fontId="47" fillId="29" borderId="101" xfId="245" applyNumberFormat="1" applyFont="1" applyFill="1" applyBorder="1" applyAlignment="1">
      <alignment horizontal="right" vertical="center" indent="1"/>
    </xf>
    <xf numFmtId="3" fontId="47" fillId="29" borderId="49" xfId="245" applyNumberFormat="1" applyFont="1" applyFill="1" applyBorder="1" applyAlignment="1">
      <alignment horizontal="right" vertical="center" indent="1"/>
    </xf>
    <xf numFmtId="3" fontId="47" fillId="29" borderId="104" xfId="245" applyNumberFormat="1" applyFont="1" applyFill="1" applyBorder="1" applyAlignment="1">
      <alignment horizontal="right" vertical="center" indent="1"/>
    </xf>
    <xf numFmtId="3" fontId="47" fillId="29" borderId="102" xfId="245" applyNumberFormat="1" applyFont="1" applyFill="1" applyBorder="1" applyAlignment="1">
      <alignment horizontal="right" vertical="center" indent="1"/>
    </xf>
    <xf numFmtId="3" fontId="47" fillId="0" borderId="105" xfId="0" applyNumberFormat="1" applyFont="1" applyBorder="1" applyAlignment="1">
      <alignment horizontal="right" vertical="center" indent="1"/>
    </xf>
    <xf numFmtId="3" fontId="40" fillId="28" borderId="40" xfId="399" applyNumberFormat="1" applyFont="1" applyFill="1" applyBorder="1" applyAlignment="1">
      <alignment horizontal="right" vertical="center" wrapText="1" indent="1"/>
    </xf>
    <xf numFmtId="3" fontId="40" fillId="28" borderId="56" xfId="399" applyNumberFormat="1" applyFont="1" applyFill="1" applyBorder="1" applyAlignment="1">
      <alignment horizontal="right" vertical="center" wrapText="1" indent="1"/>
    </xf>
    <xf numFmtId="3" fontId="40" fillId="28" borderId="100" xfId="399" applyNumberFormat="1" applyFont="1" applyFill="1" applyBorder="1" applyAlignment="1">
      <alignment horizontal="right" vertical="center" wrapText="1" indent="1"/>
    </xf>
    <xf numFmtId="3" fontId="40" fillId="28" borderId="99" xfId="399" applyNumberFormat="1" applyFont="1" applyFill="1" applyBorder="1" applyAlignment="1">
      <alignment horizontal="right" vertical="center" wrapText="1" indent="1"/>
    </xf>
    <xf numFmtId="166" fontId="47" fillId="29" borderId="101" xfId="245" applyNumberFormat="1" applyFont="1" applyFill="1" applyBorder="1" applyAlignment="1">
      <alignment horizontal="right" vertical="center" indent="1"/>
    </xf>
    <xf numFmtId="166" fontId="47" fillId="29" borderId="49" xfId="245" applyNumberFormat="1" applyFont="1" applyFill="1" applyBorder="1" applyAlignment="1">
      <alignment horizontal="right" vertical="center" indent="1"/>
    </xf>
    <xf numFmtId="166" fontId="47" fillId="29" borderId="114" xfId="245" applyNumberFormat="1" applyFont="1" applyFill="1" applyBorder="1" applyAlignment="1">
      <alignment horizontal="right" vertical="center" indent="1"/>
    </xf>
    <xf numFmtId="166" fontId="47" fillId="29" borderId="104" xfId="245" applyNumberFormat="1" applyFont="1" applyFill="1" applyBorder="1" applyAlignment="1">
      <alignment horizontal="right" vertical="center" indent="1"/>
    </xf>
    <xf numFmtId="166" fontId="47" fillId="29" borderId="102" xfId="245" applyNumberFormat="1" applyFont="1" applyFill="1" applyBorder="1" applyAlignment="1">
      <alignment horizontal="right" vertical="center" indent="1"/>
    </xf>
    <xf numFmtId="166" fontId="47" fillId="0" borderId="44" xfId="0" applyNumberFormat="1" applyFont="1" applyBorder="1" applyAlignment="1">
      <alignment horizontal="right" vertical="center" indent="1"/>
    </xf>
    <xf numFmtId="166" fontId="47" fillId="0" borderId="45" xfId="0" applyNumberFormat="1" applyFont="1" applyBorder="1" applyAlignment="1">
      <alignment horizontal="right" vertical="center" indent="1"/>
    </xf>
    <xf numFmtId="166" fontId="47" fillId="0" borderId="47" xfId="0" applyNumberFormat="1" applyFont="1" applyBorder="1" applyAlignment="1">
      <alignment horizontal="right" vertical="center" indent="1"/>
    </xf>
    <xf numFmtId="166" fontId="47" fillId="0" borderId="105" xfId="0" applyNumberFormat="1" applyFont="1" applyBorder="1" applyAlignment="1">
      <alignment horizontal="right" vertical="center" indent="1"/>
    </xf>
    <xf numFmtId="166" fontId="47" fillId="0" borderId="103" xfId="0" applyNumberFormat="1" applyFont="1" applyBorder="1" applyAlignment="1">
      <alignment horizontal="right" vertical="center" indent="1"/>
    </xf>
    <xf numFmtId="166" fontId="40" fillId="28" borderId="39" xfId="399" applyNumberFormat="1" applyFont="1" applyFill="1" applyBorder="1" applyAlignment="1">
      <alignment horizontal="right" vertical="center" wrapText="1" indent="1"/>
    </xf>
    <xf numFmtId="166" fontId="40" fillId="28" borderId="40" xfId="399" applyNumberFormat="1" applyFont="1" applyFill="1" applyBorder="1" applyAlignment="1">
      <alignment horizontal="right" vertical="center" wrapText="1" indent="1"/>
    </xf>
    <xf numFmtId="166" fontId="40" fillId="28" borderId="56" xfId="399" applyNumberFormat="1" applyFont="1" applyFill="1" applyBorder="1" applyAlignment="1">
      <alignment horizontal="right" vertical="center" wrapText="1" indent="1"/>
    </xf>
    <xf numFmtId="166" fontId="40" fillId="28" borderId="100" xfId="399" applyNumberFormat="1" applyFont="1" applyFill="1" applyBorder="1" applyAlignment="1">
      <alignment horizontal="right" vertical="center" wrapText="1" indent="1"/>
    </xf>
    <xf numFmtId="166" fontId="40" fillId="28" borderId="99" xfId="399" applyNumberFormat="1" applyFont="1" applyFill="1" applyBorder="1" applyAlignment="1">
      <alignment horizontal="right" vertical="center" wrapText="1" indent="1"/>
    </xf>
    <xf numFmtId="3" fontId="47" fillId="29" borderId="115" xfId="245" applyNumberFormat="1" applyFont="1" applyFill="1" applyBorder="1" applyAlignment="1">
      <alignment horizontal="right" vertical="center" indent="1"/>
    </xf>
    <xf numFmtId="3" fontId="47" fillId="29" borderId="105" xfId="245" applyNumberFormat="1" applyFont="1" applyFill="1" applyBorder="1" applyAlignment="1">
      <alignment horizontal="right" vertical="center" indent="1"/>
    </xf>
    <xf numFmtId="0" fontId="61" fillId="0" borderId="0" xfId="0" applyFont="1"/>
    <xf numFmtId="3" fontId="47" fillId="0" borderId="116" xfId="0" applyNumberFormat="1" applyFont="1" applyBorder="1" applyAlignment="1">
      <alignment horizontal="right" vertical="center" indent="1"/>
    </xf>
    <xf numFmtId="0" fontId="0" fillId="32" borderId="0" xfId="0" applyFill="1" applyAlignment="1">
      <alignment vertical="top"/>
    </xf>
    <xf numFmtId="0" fontId="54" fillId="32" borderId="0" xfId="0" applyFont="1" applyFill="1" applyAlignment="1">
      <alignment vertical="top"/>
    </xf>
    <xf numFmtId="0" fontId="43" fillId="0" borderId="0" xfId="0" applyFont="1" applyAlignment="1">
      <alignment vertical="top"/>
    </xf>
    <xf numFmtId="0" fontId="54" fillId="0" borderId="0" xfId="0" applyFont="1" applyAlignment="1">
      <alignment vertical="top"/>
    </xf>
    <xf numFmtId="3" fontId="40" fillId="28" borderId="94" xfId="0" applyNumberFormat="1" applyFont="1" applyFill="1" applyBorder="1" applyAlignment="1">
      <alignment horizontal="right" vertical="center" indent="2"/>
    </xf>
    <xf numFmtId="0" fontId="46" fillId="0" borderId="0" xfId="0" quotePrefix="1" applyFont="1" applyAlignment="1">
      <alignment vertical="center"/>
    </xf>
    <xf numFmtId="170" fontId="0" fillId="0" borderId="0" xfId="211" applyNumberFormat="1" applyFont="1"/>
    <xf numFmtId="0" fontId="48" fillId="0" borderId="0" xfId="0" applyFont="1" applyAlignment="1">
      <alignment vertical="top"/>
    </xf>
    <xf numFmtId="0" fontId="39" fillId="0" borderId="0" xfId="0" applyFont="1" applyAlignment="1">
      <alignment vertical="top"/>
    </xf>
    <xf numFmtId="0" fontId="62" fillId="0" borderId="0" xfId="0" applyFont="1"/>
    <xf numFmtId="3" fontId="40" fillId="28" borderId="39" xfId="400" applyNumberFormat="1" applyFont="1" applyFill="1" applyBorder="1" applyAlignment="1">
      <alignment horizontal="right" vertical="center" wrapText="1" indent="1"/>
    </xf>
    <xf numFmtId="3" fontId="40" fillId="28" borderId="40" xfId="400" applyNumberFormat="1" applyFont="1" applyFill="1" applyBorder="1" applyAlignment="1">
      <alignment horizontal="right" vertical="center" wrapText="1" indent="1"/>
    </xf>
    <xf numFmtId="3" fontId="40" fillId="28" borderId="100" xfId="400" applyNumberFormat="1" applyFont="1" applyFill="1" applyBorder="1" applyAlignment="1">
      <alignment horizontal="right" vertical="center" wrapText="1" indent="1"/>
    </xf>
    <xf numFmtId="3" fontId="40" fillId="28" borderId="99" xfId="400" applyNumberFormat="1" applyFont="1" applyFill="1" applyBorder="1" applyAlignment="1">
      <alignment horizontal="right" vertical="center" wrapText="1" indent="1"/>
    </xf>
    <xf numFmtId="0" fontId="60" fillId="30" borderId="0" xfId="262" quotePrefix="1" applyFont="1" applyFill="1" applyAlignment="1">
      <alignment horizontal="left" vertical="top" wrapText="1"/>
    </xf>
    <xf numFmtId="0" fontId="0" fillId="30" borderId="0" xfId="0" applyFill="1" applyAlignment="1">
      <alignment vertical="top"/>
    </xf>
    <xf numFmtId="0" fontId="49" fillId="31" borderId="55" xfId="0" applyFont="1" applyFill="1" applyBorder="1" applyAlignment="1">
      <alignment horizontal="left" vertical="top" wrapText="1"/>
    </xf>
    <xf numFmtId="0" fontId="40" fillId="28" borderId="87" xfId="0" applyFont="1" applyFill="1" applyBorder="1" applyAlignment="1">
      <alignment horizontal="left" vertical="top" wrapText="1"/>
    </xf>
    <xf numFmtId="0" fontId="49" fillId="31" borderId="87" xfId="0" applyFont="1" applyFill="1" applyBorder="1" applyAlignment="1">
      <alignment horizontal="left" vertical="top" wrapText="1"/>
    </xf>
    <xf numFmtId="0" fontId="52" fillId="0" borderId="91" xfId="0" applyFont="1" applyBorder="1" applyAlignment="1">
      <alignment horizontal="center" vertical="center"/>
    </xf>
    <xf numFmtId="3" fontId="47" fillId="0" borderId="32" xfId="0" applyNumberFormat="1" applyFont="1" applyBorder="1" applyAlignment="1">
      <alignment horizontal="right" vertical="center" indent="2"/>
    </xf>
    <xf numFmtId="0" fontId="52" fillId="29" borderId="120" xfId="0" applyFont="1" applyFill="1" applyBorder="1" applyAlignment="1">
      <alignment horizontal="center" vertical="center"/>
    </xf>
    <xf numFmtId="3" fontId="47" fillId="29" borderId="34" xfId="0" applyNumberFormat="1" applyFont="1" applyFill="1" applyBorder="1" applyAlignment="1">
      <alignment horizontal="right" vertical="center" indent="2"/>
    </xf>
    <xf numFmtId="3" fontId="47" fillId="0" borderId="48" xfId="245" applyNumberFormat="1" applyFont="1" applyBorder="1" applyAlignment="1">
      <alignment horizontal="right" vertical="center" indent="1"/>
    </xf>
    <xf numFmtId="0" fontId="3" fillId="0" borderId="0" xfId="0" applyFont="1"/>
    <xf numFmtId="170" fontId="37" fillId="0" borderId="5" xfId="211" applyNumberFormat="1" applyFont="1" applyBorder="1"/>
    <xf numFmtId="0" fontId="37" fillId="0" borderId="5" xfId="0" applyFont="1" applyBorder="1" applyAlignment="1">
      <alignment horizontal="center"/>
    </xf>
    <xf numFmtId="3" fontId="47" fillId="29" borderId="178" xfId="245" applyNumberFormat="1" applyFont="1" applyFill="1" applyBorder="1" applyAlignment="1">
      <alignment horizontal="right" vertical="center" indent="2"/>
    </xf>
    <xf numFmtId="3" fontId="47" fillId="0" borderId="178" xfId="0" applyNumberFormat="1" applyFont="1" applyBorder="1" applyAlignment="1">
      <alignment horizontal="right" vertical="center" indent="2"/>
    </xf>
    <xf numFmtId="0" fontId="65" fillId="0" borderId="0" xfId="0" applyFont="1"/>
    <xf numFmtId="0" fontId="66" fillId="0" borderId="170" xfId="0" applyFont="1" applyBorder="1" applyAlignment="1">
      <alignment horizontal="center" wrapText="1"/>
    </xf>
    <xf numFmtId="0" fontId="66" fillId="0" borderId="18" xfId="0" applyFont="1" applyBorder="1" applyAlignment="1">
      <alignment horizontal="center" wrapText="1"/>
    </xf>
    <xf numFmtId="0" fontId="66" fillId="36" borderId="20" xfId="0" applyFont="1" applyFill="1" applyBorder="1" applyAlignment="1">
      <alignment horizontal="left" vertical="top"/>
    </xf>
    <xf numFmtId="167" fontId="67" fillId="26" borderId="171" xfId="0" applyNumberFormat="1" applyFont="1" applyFill="1" applyBorder="1" applyAlignment="1">
      <alignment horizontal="right" vertical="top"/>
    </xf>
    <xf numFmtId="167" fontId="67" fillId="26" borderId="21" xfId="0" applyNumberFormat="1" applyFont="1" applyFill="1" applyBorder="1" applyAlignment="1">
      <alignment horizontal="right" vertical="top"/>
    </xf>
    <xf numFmtId="167" fontId="67" fillId="26" borderId="22" xfId="0" applyNumberFormat="1" applyFont="1" applyFill="1" applyBorder="1" applyAlignment="1">
      <alignment horizontal="right" vertical="top"/>
    </xf>
    <xf numFmtId="0" fontId="66" fillId="36" borderId="23" xfId="0" applyFont="1" applyFill="1" applyBorder="1" applyAlignment="1">
      <alignment horizontal="left" vertical="top"/>
    </xf>
    <xf numFmtId="167" fontId="67" fillId="26" borderId="172" xfId="0" applyNumberFormat="1" applyFont="1" applyFill="1" applyBorder="1" applyAlignment="1">
      <alignment horizontal="right" vertical="top"/>
    </xf>
    <xf numFmtId="167" fontId="67" fillId="26" borderId="24" xfId="0" applyNumberFormat="1" applyFont="1" applyFill="1" applyBorder="1" applyAlignment="1">
      <alignment horizontal="right" vertical="top"/>
    </xf>
    <xf numFmtId="167" fontId="67" fillId="26" borderId="15" xfId="0" applyNumberFormat="1" applyFont="1" applyFill="1" applyBorder="1" applyAlignment="1">
      <alignment horizontal="right" vertical="top"/>
    </xf>
    <xf numFmtId="0" fontId="66" fillId="36" borderId="25" xfId="0" applyFont="1" applyFill="1" applyBorder="1" applyAlignment="1">
      <alignment horizontal="left" vertical="top"/>
    </xf>
    <xf numFmtId="167" fontId="67" fillId="26" borderId="173" xfId="0" applyNumberFormat="1" applyFont="1" applyFill="1" applyBorder="1" applyAlignment="1">
      <alignment horizontal="right" vertical="top"/>
    </xf>
    <xf numFmtId="167" fontId="67" fillId="26" borderId="26" xfId="0" applyNumberFormat="1" applyFont="1" applyFill="1" applyBorder="1" applyAlignment="1">
      <alignment horizontal="right" vertical="top"/>
    </xf>
    <xf numFmtId="167" fontId="67" fillId="26" borderId="27" xfId="0" applyNumberFormat="1" applyFont="1" applyFill="1" applyBorder="1" applyAlignment="1">
      <alignment horizontal="right" vertical="top"/>
    </xf>
    <xf numFmtId="0" fontId="66" fillId="36" borderId="179" xfId="0" applyFont="1" applyFill="1" applyBorder="1" applyAlignment="1">
      <alignment horizontal="left" vertical="top" wrapText="1"/>
    </xf>
    <xf numFmtId="167" fontId="67" fillId="26" borderId="180" xfId="0" applyNumberFormat="1" applyFont="1" applyFill="1" applyBorder="1" applyAlignment="1">
      <alignment horizontal="right" vertical="top"/>
    </xf>
    <xf numFmtId="168" fontId="67" fillId="26" borderId="181" xfId="0" applyNumberFormat="1" applyFont="1" applyFill="1" applyBorder="1" applyAlignment="1">
      <alignment horizontal="right" vertical="top"/>
    </xf>
    <xf numFmtId="167" fontId="67" fillId="26" borderId="182" xfId="0" applyNumberFormat="1" applyFont="1" applyFill="1" applyBorder="1" applyAlignment="1">
      <alignment horizontal="right" vertical="top"/>
    </xf>
    <xf numFmtId="0" fontId="66" fillId="0" borderId="170" xfId="0" applyFont="1" applyBorder="1" applyAlignment="1">
      <alignment horizontal="center"/>
    </xf>
    <xf numFmtId="0" fontId="66" fillId="0" borderId="19" xfId="0" applyFont="1" applyBorder="1" applyAlignment="1">
      <alignment horizontal="center"/>
    </xf>
    <xf numFmtId="0" fontId="66" fillId="0" borderId="18" xfId="0" applyFont="1" applyBorder="1" applyAlignment="1">
      <alignment horizontal="center"/>
    </xf>
    <xf numFmtId="167" fontId="67" fillId="26" borderId="185" xfId="0" applyNumberFormat="1" applyFont="1" applyFill="1" applyBorder="1" applyAlignment="1">
      <alignment horizontal="right" vertical="top"/>
    </xf>
    <xf numFmtId="167" fontId="67" fillId="26" borderId="186" xfId="0" applyNumberFormat="1" applyFont="1" applyFill="1" applyBorder="1" applyAlignment="1">
      <alignment horizontal="right" vertical="top"/>
    </xf>
    <xf numFmtId="167" fontId="67" fillId="26" borderId="187" xfId="0" applyNumberFormat="1" applyFont="1" applyFill="1" applyBorder="1" applyAlignment="1">
      <alignment horizontal="right" vertical="top"/>
    </xf>
    <xf numFmtId="0" fontId="66" fillId="0" borderId="14" xfId="0" applyFont="1" applyBorder="1" applyAlignment="1">
      <alignment horizontal="center"/>
    </xf>
    <xf numFmtId="0" fontId="66" fillId="0" borderId="17" xfId="0" applyFont="1" applyBorder="1" applyAlignment="1">
      <alignment horizontal="center" wrapText="1"/>
    </xf>
    <xf numFmtId="167" fontId="67" fillId="26" borderId="20" xfId="0" applyNumberFormat="1" applyFont="1" applyFill="1" applyBorder="1" applyAlignment="1">
      <alignment horizontal="right" vertical="top"/>
    </xf>
    <xf numFmtId="167" fontId="67" fillId="26" borderId="23" xfId="0" applyNumberFormat="1" applyFont="1" applyFill="1" applyBorder="1" applyAlignment="1">
      <alignment horizontal="right" vertical="top"/>
    </xf>
    <xf numFmtId="167" fontId="67" fillId="26" borderId="25" xfId="0" applyNumberFormat="1" applyFont="1" applyFill="1" applyBorder="1" applyAlignment="1">
      <alignment horizontal="right" vertical="top"/>
    </xf>
    <xf numFmtId="0" fontId="4" fillId="0" borderId="0" xfId="0" applyFont="1"/>
    <xf numFmtId="165" fontId="47" fillId="0" borderId="31" xfId="0" applyNumberFormat="1" applyFont="1" applyBorder="1" applyAlignment="1">
      <alignment horizontal="right" vertical="center" indent="2"/>
    </xf>
    <xf numFmtId="165" fontId="47" fillId="29" borderId="119" xfId="0" applyNumberFormat="1" applyFont="1" applyFill="1" applyBorder="1" applyAlignment="1">
      <alignment horizontal="right" vertical="center" indent="2"/>
    </xf>
    <xf numFmtId="165" fontId="40" fillId="28" borderId="117" xfId="0" applyNumberFormat="1" applyFont="1" applyFill="1" applyBorder="1" applyAlignment="1">
      <alignment horizontal="right" vertical="center" indent="2"/>
    </xf>
    <xf numFmtId="0" fontId="66" fillId="0" borderId="174" xfId="0" applyFont="1" applyBorder="1" applyAlignment="1">
      <alignment horizontal="center" wrapText="1"/>
    </xf>
    <xf numFmtId="0" fontId="66" fillId="0" borderId="16" xfId="0" applyFont="1" applyBorder="1" applyAlignment="1">
      <alignment horizontal="center" wrapText="1"/>
    </xf>
    <xf numFmtId="0" fontId="66" fillId="0" borderId="14" xfId="0" applyFont="1" applyBorder="1" applyAlignment="1">
      <alignment horizontal="center" wrapText="1"/>
    </xf>
    <xf numFmtId="0" fontId="66" fillId="0" borderId="19" xfId="0" applyFont="1" applyBorder="1" applyAlignment="1">
      <alignment horizontal="center" wrapText="1"/>
    </xf>
    <xf numFmtId="0" fontId="66" fillId="36" borderId="20" xfId="0" applyFont="1" applyFill="1" applyBorder="1" applyAlignment="1">
      <alignment horizontal="left" vertical="top" wrapText="1"/>
    </xf>
    <xf numFmtId="0" fontId="66" fillId="36" borderId="23" xfId="0" applyFont="1" applyFill="1" applyBorder="1" applyAlignment="1">
      <alignment horizontal="left" vertical="top" wrapText="1"/>
    </xf>
    <xf numFmtId="165" fontId="47" fillId="0" borderId="33" xfId="0" applyNumberFormat="1" applyFont="1" applyBorder="1" applyAlignment="1">
      <alignment horizontal="center" vertical="center"/>
    </xf>
    <xf numFmtId="165" fontId="47" fillId="29" borderId="33" xfId="0" applyNumberFormat="1" applyFont="1" applyFill="1" applyBorder="1" applyAlignment="1">
      <alignment horizontal="center" vertical="center"/>
    </xf>
    <xf numFmtId="165" fontId="40" fillId="28" borderId="118" xfId="0" applyNumberFormat="1" applyFont="1" applyFill="1" applyBorder="1" applyAlignment="1">
      <alignment horizontal="center" vertical="center"/>
    </xf>
    <xf numFmtId="0" fontId="66" fillId="0" borderId="0" xfId="0" applyFont="1" applyAlignment="1">
      <alignment horizontal="center" wrapText="1"/>
    </xf>
    <xf numFmtId="0" fontId="66" fillId="0" borderId="16" xfId="0" applyFont="1" applyBorder="1" applyAlignment="1">
      <alignment horizontal="center"/>
    </xf>
    <xf numFmtId="0" fontId="66" fillId="36" borderId="184" xfId="0" applyFont="1" applyFill="1" applyBorder="1" applyAlignment="1">
      <alignment horizontal="left" vertical="top" wrapText="1"/>
    </xf>
    <xf numFmtId="0" fontId="66" fillId="0" borderId="20" xfId="0" applyFont="1" applyBorder="1" applyAlignment="1">
      <alignment horizontal="left" vertical="top" wrapText="1"/>
    </xf>
    <xf numFmtId="0" fontId="66" fillId="0" borderId="23" xfId="0" applyFont="1" applyBorder="1" applyAlignment="1">
      <alignment horizontal="left" vertical="top" wrapText="1"/>
    </xf>
    <xf numFmtId="0" fontId="66" fillId="0" borderId="25" xfId="0" applyFont="1" applyBorder="1" applyAlignment="1">
      <alignment horizontal="left" vertical="top" wrapText="1"/>
    </xf>
    <xf numFmtId="0" fontId="2" fillId="0" borderId="0" xfId="0" applyFont="1" applyAlignment="1">
      <alignment vertical="top"/>
    </xf>
    <xf numFmtId="0" fontId="1" fillId="0" borderId="0" xfId="0" applyFont="1" applyAlignment="1">
      <alignment vertical="top"/>
    </xf>
    <xf numFmtId="0" fontId="61" fillId="0" borderId="0" xfId="0" applyFont="1" applyAlignment="1">
      <alignment horizontal="left"/>
    </xf>
    <xf numFmtId="0" fontId="45" fillId="0" borderId="0" xfId="0" applyFont="1" applyAlignment="1">
      <alignment vertical="top"/>
    </xf>
    <xf numFmtId="165" fontId="47" fillId="29" borderId="31" xfId="0" applyNumberFormat="1" applyFont="1" applyFill="1" applyBorder="1" applyAlignment="1">
      <alignment horizontal="right" vertical="center" indent="2"/>
    </xf>
    <xf numFmtId="165" fontId="47" fillId="29" borderId="188" xfId="0" applyNumberFormat="1" applyFont="1" applyFill="1" applyBorder="1" applyAlignment="1">
      <alignment horizontal="right" vertical="center" indent="2"/>
    </xf>
    <xf numFmtId="165" fontId="47" fillId="0" borderId="119" xfId="0" applyNumberFormat="1" applyFont="1" applyBorder="1" applyAlignment="1">
      <alignment horizontal="right" vertical="center" indent="2"/>
    </xf>
    <xf numFmtId="165" fontId="47" fillId="0" borderId="33" xfId="0" applyNumberFormat="1" applyFont="1" applyBorder="1" applyAlignment="1">
      <alignment horizontal="right" vertical="center" indent="2"/>
    </xf>
    <xf numFmtId="0" fontId="49" fillId="31" borderId="190" xfId="0" applyFont="1" applyFill="1" applyBorder="1" applyAlignment="1">
      <alignment horizontal="center" vertical="center" wrapText="1"/>
    </xf>
    <xf numFmtId="0" fontId="44" fillId="0" borderId="0" xfId="0" applyFont="1" applyAlignment="1">
      <alignment vertical="top"/>
    </xf>
    <xf numFmtId="3" fontId="61" fillId="0" borderId="0" xfId="0" applyNumberFormat="1" applyFont="1"/>
    <xf numFmtId="3" fontId="40" fillId="28" borderId="41" xfId="392" applyNumberFormat="1" applyFont="1" applyFill="1" applyBorder="1" applyAlignment="1">
      <alignment horizontal="center" vertical="center" wrapText="1"/>
    </xf>
    <xf numFmtId="3" fontId="47" fillId="29" borderId="44" xfId="245" applyNumberFormat="1" applyFont="1" applyFill="1" applyBorder="1" applyAlignment="1">
      <alignment horizontal="center" vertical="center"/>
    </xf>
    <xf numFmtId="3" fontId="47" fillId="29" borderId="45" xfId="245" applyNumberFormat="1" applyFont="1" applyFill="1" applyBorder="1" applyAlignment="1">
      <alignment horizontal="center" vertical="center"/>
    </xf>
    <xf numFmtId="3" fontId="47" fillId="29" borderId="48" xfId="245" applyNumberFormat="1" applyFont="1" applyFill="1" applyBorder="1" applyAlignment="1">
      <alignment horizontal="center" vertical="center"/>
    </xf>
    <xf numFmtId="3" fontId="47" fillId="30" borderId="44" xfId="245" applyNumberFormat="1" applyFont="1" applyFill="1" applyBorder="1" applyAlignment="1">
      <alignment horizontal="center" vertical="center"/>
    </xf>
    <xf numFmtId="3" fontId="47" fillId="0" borderId="45" xfId="245" applyNumberFormat="1" applyFont="1" applyBorder="1" applyAlignment="1">
      <alignment horizontal="center" vertical="center"/>
    </xf>
    <xf numFmtId="3" fontId="47" fillId="0" borderId="48" xfId="245" applyNumberFormat="1" applyFont="1" applyBorder="1" applyAlignment="1">
      <alignment horizontal="center" vertical="center"/>
    </xf>
    <xf numFmtId="3" fontId="40" fillId="28" borderId="39" xfId="392" applyNumberFormat="1" applyFont="1" applyFill="1" applyBorder="1" applyAlignment="1">
      <alignment horizontal="center" vertical="center" wrapText="1"/>
    </xf>
    <xf numFmtId="3" fontId="40" fillId="28" borderId="40" xfId="392" applyNumberFormat="1" applyFont="1" applyFill="1" applyBorder="1" applyAlignment="1">
      <alignment horizontal="center" vertical="center" wrapText="1"/>
    </xf>
    <xf numFmtId="0" fontId="47" fillId="0" borderId="0" xfId="0" applyFont="1"/>
    <xf numFmtId="0" fontId="4" fillId="0" borderId="55" xfId="0" applyFont="1" applyBorder="1" applyAlignment="1">
      <alignment wrapText="1"/>
    </xf>
    <xf numFmtId="0" fontId="4" fillId="0" borderId="0" xfId="0" applyFont="1" applyAlignment="1">
      <alignment wrapText="1"/>
    </xf>
    <xf numFmtId="3" fontId="47" fillId="29" borderId="191" xfId="245" applyNumberFormat="1" applyFont="1" applyFill="1" applyBorder="1" applyAlignment="1">
      <alignment horizontal="center" vertical="center"/>
    </xf>
    <xf numFmtId="3" fontId="47" fillId="29" borderId="34" xfId="245" applyNumberFormat="1" applyFont="1" applyFill="1" applyBorder="1" applyAlignment="1">
      <alignment horizontal="center" vertical="center"/>
    </xf>
    <xf numFmtId="3" fontId="47" fillId="30" borderId="191" xfId="245" applyNumberFormat="1" applyFont="1" applyFill="1" applyBorder="1" applyAlignment="1">
      <alignment horizontal="center" vertical="center"/>
    </xf>
    <xf numFmtId="3" fontId="47" fillId="30" borderId="34" xfId="245" applyNumberFormat="1" applyFont="1" applyFill="1" applyBorder="1" applyAlignment="1">
      <alignment horizontal="center" vertical="center"/>
    </xf>
    <xf numFmtId="3" fontId="40" fillId="28" borderId="192" xfId="392" applyNumberFormat="1" applyFont="1" applyFill="1" applyBorder="1" applyAlignment="1">
      <alignment horizontal="center" vertical="center"/>
    </xf>
    <xf numFmtId="3" fontId="40" fillId="28" borderId="39" xfId="392" applyNumberFormat="1" applyFont="1" applyFill="1" applyBorder="1" applyAlignment="1">
      <alignment horizontal="center" vertical="center"/>
    </xf>
    <xf numFmtId="3" fontId="40" fillId="28" borderId="41" xfId="392" applyNumberFormat="1" applyFont="1" applyFill="1" applyBorder="1" applyAlignment="1">
      <alignment horizontal="center" vertical="center"/>
    </xf>
    <xf numFmtId="0" fontId="68" fillId="0" borderId="0" xfId="0" applyFont="1"/>
    <xf numFmtId="3" fontId="47" fillId="29" borderId="193" xfId="0" applyNumberFormat="1" applyFont="1" applyFill="1" applyBorder="1" applyAlignment="1">
      <alignment horizontal="right" vertical="center" indent="2"/>
    </xf>
    <xf numFmtId="0" fontId="40" fillId="28" borderId="194" xfId="0" applyFont="1" applyFill="1" applyBorder="1" applyAlignment="1">
      <alignment horizontal="center" vertical="center" wrapText="1"/>
    </xf>
    <xf numFmtId="3" fontId="40" fillId="28" borderId="118" xfId="0" applyNumberFormat="1" applyFont="1" applyFill="1" applyBorder="1" applyAlignment="1">
      <alignment horizontal="right" vertical="center" indent="2"/>
    </xf>
    <xf numFmtId="0" fontId="69" fillId="0" borderId="0" xfId="0" applyFont="1"/>
    <xf numFmtId="166" fontId="40" fillId="28" borderId="41" xfId="399" applyNumberFormat="1" applyFont="1" applyFill="1" applyBorder="1" applyAlignment="1">
      <alignment horizontal="right" vertical="center" wrapText="1" indent="2"/>
    </xf>
    <xf numFmtId="3" fontId="47" fillId="29" borderId="195" xfId="245" applyNumberFormat="1" applyFont="1" applyFill="1" applyBorder="1" applyAlignment="1">
      <alignment horizontal="right" vertical="center" indent="2"/>
    </xf>
    <xf numFmtId="166" fontId="47" fillId="29" borderId="168" xfId="245" applyNumberFormat="1" applyFont="1" applyFill="1" applyBorder="1" applyAlignment="1">
      <alignment horizontal="right" vertical="center" indent="2"/>
    </xf>
    <xf numFmtId="166" fontId="47" fillId="0" borderId="48" xfId="0" applyNumberFormat="1" applyFont="1" applyBorder="1" applyAlignment="1">
      <alignment horizontal="right" vertical="center" indent="2"/>
    </xf>
    <xf numFmtId="166" fontId="47" fillId="29" borderId="48" xfId="245" applyNumberFormat="1" applyFont="1" applyFill="1" applyBorder="1" applyAlignment="1">
      <alignment horizontal="right" vertical="center" indent="2"/>
    </xf>
    <xf numFmtId="3" fontId="52" fillId="29" borderId="95" xfId="245" applyNumberFormat="1" applyFont="1" applyFill="1" applyBorder="1" applyAlignment="1">
      <alignment vertical="center"/>
    </xf>
    <xf numFmtId="3" fontId="52" fillId="30" borderId="95" xfId="245" applyNumberFormat="1" applyFont="1" applyFill="1" applyBorder="1" applyAlignment="1">
      <alignment vertical="center"/>
    </xf>
    <xf numFmtId="3" fontId="47" fillId="30" borderId="178" xfId="0" applyNumberFormat="1" applyFont="1" applyFill="1" applyBorder="1" applyAlignment="1">
      <alignment horizontal="right" vertical="center" indent="2"/>
    </xf>
    <xf numFmtId="3" fontId="47" fillId="30" borderId="45" xfId="0" applyNumberFormat="1" applyFont="1" applyFill="1" applyBorder="1" applyAlignment="1">
      <alignment horizontal="right" vertical="center" indent="2"/>
    </xf>
    <xf numFmtId="3" fontId="47" fillId="30" borderId="105" xfId="0" applyNumberFormat="1" applyFont="1" applyFill="1" applyBorder="1" applyAlignment="1">
      <alignment horizontal="right" vertical="center" indent="2"/>
    </xf>
    <xf numFmtId="3" fontId="47" fillId="30" borderId="103" xfId="0" applyNumberFormat="1" applyFont="1" applyFill="1" applyBorder="1" applyAlignment="1">
      <alignment horizontal="right" vertical="center" indent="1"/>
    </xf>
    <xf numFmtId="3" fontId="40" fillId="38" borderId="96" xfId="245" applyNumberFormat="1" applyFont="1" applyFill="1" applyBorder="1" applyAlignment="1">
      <alignment vertical="center"/>
    </xf>
    <xf numFmtId="3" fontId="47" fillId="38" borderId="178" xfId="245" applyNumberFormat="1" applyFont="1" applyFill="1" applyBorder="1" applyAlignment="1">
      <alignment horizontal="right" vertical="center" indent="2"/>
    </xf>
    <xf numFmtId="3" fontId="47" fillId="38" borderId="45" xfId="245" applyNumberFormat="1" applyFont="1" applyFill="1" applyBorder="1" applyAlignment="1">
      <alignment horizontal="right" vertical="center" indent="2"/>
    </xf>
    <xf numFmtId="3" fontId="47" fillId="38" borderId="105" xfId="245" applyNumberFormat="1" applyFont="1" applyFill="1" applyBorder="1" applyAlignment="1">
      <alignment horizontal="right" vertical="center" indent="2"/>
    </xf>
    <xf numFmtId="3" fontId="47" fillId="38" borderId="103" xfId="245" applyNumberFormat="1" applyFont="1" applyFill="1" applyBorder="1" applyAlignment="1">
      <alignment horizontal="right" vertical="center" indent="1"/>
    </xf>
    <xf numFmtId="3" fontId="52" fillId="29" borderId="97" xfId="245" applyNumberFormat="1" applyFont="1" applyFill="1" applyBorder="1" applyAlignment="1">
      <alignment vertical="center"/>
    </xf>
    <xf numFmtId="3" fontId="47" fillId="29" borderId="178" xfId="0" applyNumberFormat="1" applyFont="1" applyFill="1" applyBorder="1" applyAlignment="1">
      <alignment horizontal="right" vertical="center" indent="2"/>
    </xf>
    <xf numFmtId="3" fontId="47" fillId="29" borderId="45" xfId="0" applyNumberFormat="1" applyFont="1" applyFill="1" applyBorder="1" applyAlignment="1">
      <alignment horizontal="right" vertical="center" indent="2"/>
    </xf>
    <xf numFmtId="3" fontId="47" fillId="29" borderId="105" xfId="0" applyNumberFormat="1" applyFont="1" applyFill="1" applyBorder="1" applyAlignment="1">
      <alignment horizontal="right" vertical="center" indent="2"/>
    </xf>
    <xf numFmtId="3" fontId="47" fillId="29" borderId="103" xfId="0" applyNumberFormat="1" applyFont="1" applyFill="1" applyBorder="1" applyAlignment="1">
      <alignment horizontal="right" vertical="center" indent="1"/>
    </xf>
    <xf numFmtId="3" fontId="47" fillId="30" borderId="178" xfId="245" applyNumberFormat="1" applyFont="1" applyFill="1" applyBorder="1" applyAlignment="1">
      <alignment horizontal="right" vertical="center" indent="2"/>
    </xf>
    <xf numFmtId="3" fontId="47" fillId="30" borderId="45" xfId="245" applyNumberFormat="1" applyFont="1" applyFill="1" applyBorder="1" applyAlignment="1">
      <alignment horizontal="right" vertical="center" indent="2"/>
    </xf>
    <xf numFmtId="3" fontId="47" fillId="30" borderId="105" xfId="245" applyNumberFormat="1" applyFont="1" applyFill="1" applyBorder="1" applyAlignment="1">
      <alignment horizontal="right" vertical="center" indent="2"/>
    </xf>
    <xf numFmtId="3" fontId="47" fillId="30" borderId="103" xfId="245" applyNumberFormat="1" applyFont="1" applyFill="1" applyBorder="1" applyAlignment="1">
      <alignment horizontal="right" vertical="center" indent="1"/>
    </xf>
    <xf numFmtId="3" fontId="40" fillId="38" borderId="95" xfId="245" applyNumberFormat="1" applyFont="1" applyFill="1" applyBorder="1" applyAlignment="1">
      <alignment vertical="center"/>
    </xf>
    <xf numFmtId="3" fontId="47" fillId="38" borderId="178" xfId="0" applyNumberFormat="1" applyFont="1" applyFill="1" applyBorder="1" applyAlignment="1">
      <alignment horizontal="right" vertical="center" indent="2"/>
    </xf>
    <xf numFmtId="3" fontId="47" fillId="38" borderId="45" xfId="0" applyNumberFormat="1" applyFont="1" applyFill="1" applyBorder="1" applyAlignment="1">
      <alignment horizontal="right" vertical="center" indent="2"/>
    </xf>
    <xf numFmtId="3" fontId="47" fillId="38" borderId="105" xfId="0" applyNumberFormat="1" applyFont="1" applyFill="1" applyBorder="1" applyAlignment="1">
      <alignment horizontal="right" vertical="center" indent="2"/>
    </xf>
    <xf numFmtId="3" fontId="47" fillId="38" borderId="103" xfId="0" applyNumberFormat="1" applyFont="1" applyFill="1" applyBorder="1" applyAlignment="1">
      <alignment horizontal="right" vertical="center" indent="1"/>
    </xf>
    <xf numFmtId="3" fontId="47" fillId="29" borderId="97" xfId="245" applyNumberFormat="1" applyFont="1" applyFill="1" applyBorder="1" applyAlignment="1">
      <alignment vertical="center"/>
    </xf>
    <xf numFmtId="3" fontId="47" fillId="30" borderId="96" xfId="245" applyNumberFormat="1" applyFont="1" applyFill="1" applyBorder="1" applyAlignment="1">
      <alignment vertical="center"/>
    </xf>
    <xf numFmtId="3" fontId="47" fillId="30" borderId="98" xfId="245" applyNumberFormat="1" applyFont="1" applyFill="1" applyBorder="1" applyAlignment="1">
      <alignment vertical="center"/>
    </xf>
    <xf numFmtId="0" fontId="72" fillId="0" borderId="0" xfId="0" applyFont="1"/>
    <xf numFmtId="0" fontId="73" fillId="0" borderId="0" xfId="0" applyFont="1"/>
    <xf numFmtId="3" fontId="47" fillId="29" borderId="196" xfId="245" applyNumberFormat="1" applyFont="1" applyFill="1" applyBorder="1" applyAlignment="1">
      <alignment horizontal="center" vertical="center"/>
    </xf>
    <xf numFmtId="3" fontId="47" fillId="0" borderId="196" xfId="245" applyNumberFormat="1" applyFont="1" applyBorder="1" applyAlignment="1">
      <alignment horizontal="center" vertical="center"/>
    </xf>
    <xf numFmtId="0" fontId="75" fillId="0" borderId="0" xfId="0" applyFont="1"/>
    <xf numFmtId="0" fontId="71" fillId="0" borderId="0" xfId="0" applyFont="1" applyAlignment="1">
      <alignment horizontal="left"/>
    </xf>
    <xf numFmtId="0" fontId="53" fillId="0" borderId="0" xfId="0" applyFont="1"/>
    <xf numFmtId="0" fontId="40" fillId="28" borderId="0" xfId="0" applyFont="1" applyFill="1" applyAlignment="1">
      <alignment horizontal="center" vertical="center" wrapText="1"/>
    </xf>
    <xf numFmtId="0" fontId="40" fillId="28" borderId="51" xfId="0" applyFont="1" applyFill="1" applyBorder="1" applyAlignment="1">
      <alignment horizontal="center" vertical="center" wrapText="1"/>
    </xf>
    <xf numFmtId="0" fontId="40" fillId="28" borderId="63" xfId="0" applyFont="1" applyFill="1" applyBorder="1" applyAlignment="1">
      <alignment horizontal="center" vertical="center" wrapText="1"/>
    </xf>
    <xf numFmtId="0" fontId="49" fillId="31" borderId="58" xfId="0" applyFont="1" applyFill="1" applyBorder="1" applyAlignment="1">
      <alignment wrapText="1"/>
    </xf>
    <xf numFmtId="0" fontId="49" fillId="31" borderId="93" xfId="0" applyFont="1" applyFill="1" applyBorder="1" applyAlignment="1">
      <alignment wrapText="1"/>
    </xf>
    <xf numFmtId="0" fontId="61" fillId="0" borderId="0" xfId="0" applyFont="1" applyAlignment="1">
      <alignment wrapText="1"/>
    </xf>
    <xf numFmtId="0" fontId="76" fillId="0" borderId="0" xfId="0" applyFont="1"/>
    <xf numFmtId="0" fontId="44" fillId="30" borderId="0" xfId="0" applyFont="1" applyFill="1"/>
    <xf numFmtId="3" fontId="47" fillId="29" borderId="67" xfId="0" applyNumberFormat="1" applyFont="1" applyFill="1" applyBorder="1" applyAlignment="1">
      <alignment horizontal="right" vertical="center" indent="2"/>
    </xf>
    <xf numFmtId="3" fontId="47" fillId="30" borderId="67" xfId="0" applyNumberFormat="1" applyFont="1" applyFill="1" applyBorder="1" applyAlignment="1">
      <alignment horizontal="right" vertical="center" indent="2"/>
    </xf>
    <xf numFmtId="3" fontId="40" fillId="28" borderId="214" xfId="0" applyNumberFormat="1" applyFont="1" applyFill="1" applyBorder="1" applyAlignment="1">
      <alignment horizontal="right" vertical="center" indent="2"/>
    </xf>
    <xf numFmtId="3" fontId="40" fillId="28" borderId="213" xfId="0" applyNumberFormat="1" applyFont="1" applyFill="1" applyBorder="1" applyAlignment="1">
      <alignment horizontal="right" vertical="center" indent="2"/>
    </xf>
    <xf numFmtId="3" fontId="40" fillId="28" borderId="215" xfId="0" applyNumberFormat="1" applyFont="1" applyFill="1" applyBorder="1" applyAlignment="1">
      <alignment horizontal="right" vertical="center" indent="2"/>
    </xf>
    <xf numFmtId="0" fontId="40" fillId="28" borderId="0" xfId="0" applyFont="1" applyFill="1" applyAlignment="1">
      <alignment horizontal="center" vertical="center"/>
    </xf>
    <xf numFmtId="0" fontId="78" fillId="0" borderId="0" xfId="0" applyFont="1"/>
    <xf numFmtId="3" fontId="40" fillId="28" borderId="44" xfId="399" applyNumberFormat="1" applyFont="1" applyFill="1" applyBorder="1" applyAlignment="1">
      <alignment horizontal="right" vertical="center" wrapText="1" indent="1"/>
    </xf>
    <xf numFmtId="3" fontId="40" fillId="28" borderId="45" xfId="399" applyNumberFormat="1" applyFont="1" applyFill="1" applyBorder="1" applyAlignment="1">
      <alignment horizontal="right" vertical="center" wrapText="1" indent="1"/>
    </xf>
    <xf numFmtId="3" fontId="40" fillId="28" borderId="47" xfId="399" applyNumberFormat="1" applyFont="1" applyFill="1" applyBorder="1" applyAlignment="1">
      <alignment horizontal="right" vertical="center" wrapText="1" indent="1"/>
    </xf>
    <xf numFmtId="3" fontId="40" fillId="28" borderId="140" xfId="399" applyNumberFormat="1" applyFont="1" applyFill="1" applyBorder="1" applyAlignment="1">
      <alignment horizontal="right" vertical="center" wrapText="1" indent="1"/>
    </xf>
    <xf numFmtId="3" fontId="40" fillId="28" borderId="141" xfId="399" applyNumberFormat="1" applyFont="1" applyFill="1" applyBorder="1" applyAlignment="1">
      <alignment horizontal="right" vertical="center" wrapText="1" indent="1"/>
    </xf>
    <xf numFmtId="0" fontId="77" fillId="0" borderId="0" xfId="0" applyFont="1" applyAlignment="1">
      <alignment vertical="top"/>
    </xf>
    <xf numFmtId="3" fontId="40" fillId="28" borderId="0" xfId="0" applyNumberFormat="1" applyFont="1" applyFill="1" applyAlignment="1">
      <alignment horizontal="right" vertical="center" indent="2"/>
    </xf>
    <xf numFmtId="165" fontId="40" fillId="28" borderId="0" xfId="0" applyNumberFormat="1" applyFont="1" applyFill="1" applyAlignment="1">
      <alignment horizontal="center" vertical="center"/>
    </xf>
    <xf numFmtId="0" fontId="60" fillId="30" borderId="0" xfId="262" quotePrefix="1" applyFont="1" applyFill="1" applyAlignment="1">
      <alignment horizontal="left" vertical="top" wrapText="1"/>
    </xf>
    <xf numFmtId="0" fontId="63" fillId="33" borderId="0" xfId="262" applyFont="1" applyFill="1" applyAlignment="1">
      <alignment horizontal="left" vertical="top" wrapText="1"/>
    </xf>
    <xf numFmtId="0" fontId="40" fillId="28" borderId="142" xfId="0" applyFont="1" applyFill="1" applyBorder="1" applyAlignment="1">
      <alignment horizontal="center" vertical="center" wrapText="1"/>
    </xf>
    <xf numFmtId="0" fontId="40" fillId="28" borderId="146" xfId="0" applyFont="1" applyFill="1" applyBorder="1" applyAlignment="1">
      <alignment horizontal="center" vertical="center" wrapText="1"/>
    </xf>
    <xf numFmtId="0" fontId="40" fillId="28" borderId="176" xfId="0" applyFont="1" applyFill="1" applyBorder="1" applyAlignment="1">
      <alignment horizontal="center" vertical="center" wrapText="1"/>
    </xf>
    <xf numFmtId="0" fontId="40" fillId="28" borderId="198" xfId="0" applyFont="1" applyFill="1" applyBorder="1" applyAlignment="1">
      <alignment horizontal="center" vertical="center" wrapText="1"/>
    </xf>
    <xf numFmtId="0" fontId="40" fillId="28" borderId="200" xfId="0" applyFont="1" applyFill="1" applyBorder="1" applyAlignment="1">
      <alignment horizontal="center" vertical="center" wrapText="1"/>
    </xf>
    <xf numFmtId="0" fontId="40" fillId="28" borderId="201" xfId="0" applyFont="1" applyFill="1" applyBorder="1" applyAlignment="1">
      <alignment horizontal="center" vertical="center" wrapText="1"/>
    </xf>
    <xf numFmtId="0" fontId="40" fillId="28" borderId="202" xfId="0" applyFont="1" applyFill="1" applyBorder="1" applyAlignment="1">
      <alignment horizontal="center" vertical="center"/>
    </xf>
    <xf numFmtId="0" fontId="40" fillId="28" borderId="199" xfId="0" applyFont="1" applyFill="1" applyBorder="1" applyAlignment="1">
      <alignment horizontal="center" vertical="center"/>
    </xf>
    <xf numFmtId="0" fontId="40" fillId="28" borderId="0" xfId="0" applyFont="1" applyFill="1" applyAlignment="1">
      <alignment horizontal="center" vertical="center"/>
    </xf>
    <xf numFmtId="0" fontId="40" fillId="28" borderId="148" xfId="0" applyFont="1" applyFill="1" applyBorder="1" applyAlignment="1">
      <alignment horizontal="center" vertical="center"/>
    </xf>
    <xf numFmtId="0" fontId="40" fillId="28" borderId="125" xfId="0" applyFont="1" applyFill="1" applyBorder="1" applyAlignment="1">
      <alignment horizontal="center" vertical="center" wrapText="1"/>
    </xf>
    <xf numFmtId="0" fontId="45" fillId="0" borderId="0" xfId="0" applyFont="1" applyAlignment="1">
      <alignment horizontal="left" vertical="center" wrapText="1"/>
    </xf>
    <xf numFmtId="3" fontId="52" fillId="29" borderId="35" xfId="245" applyNumberFormat="1" applyFont="1" applyFill="1" applyBorder="1" applyAlignment="1">
      <alignment horizontal="left" vertical="center" indent="1"/>
    </xf>
    <xf numFmtId="3" fontId="52" fillId="29" borderId="133" xfId="245" applyNumberFormat="1" applyFont="1" applyFill="1" applyBorder="1" applyAlignment="1">
      <alignment horizontal="left" vertical="center" indent="1"/>
    </xf>
    <xf numFmtId="3" fontId="52" fillId="0" borderId="55" xfId="245" applyNumberFormat="1" applyFont="1" applyBorder="1" applyAlignment="1">
      <alignment horizontal="left" vertical="center" indent="1"/>
    </xf>
    <xf numFmtId="3" fontId="52" fillId="0" borderId="95" xfId="245" applyNumberFormat="1" applyFont="1" applyBorder="1" applyAlignment="1">
      <alignment horizontal="left" vertical="center" indent="1"/>
    </xf>
    <xf numFmtId="3" fontId="40" fillId="28" borderId="126" xfId="245" applyNumberFormat="1" applyFont="1" applyFill="1" applyBorder="1" applyAlignment="1">
      <alignment horizontal="left" vertical="center" indent="1"/>
    </xf>
    <xf numFmtId="3" fontId="40" fillId="28" borderId="93" xfId="245" applyNumberFormat="1" applyFont="1" applyFill="1" applyBorder="1" applyAlignment="1">
      <alignment horizontal="left" vertical="center" indent="1"/>
    </xf>
    <xf numFmtId="0" fontId="49" fillId="31" borderId="101" xfId="0" applyFont="1" applyFill="1" applyBorder="1" applyAlignment="1">
      <alignment horizontal="center" vertical="center"/>
    </xf>
    <xf numFmtId="0" fontId="49" fillId="31" borderId="39" xfId="0" applyFont="1" applyFill="1" applyBorder="1" applyAlignment="1">
      <alignment horizontal="center" vertical="center"/>
    </xf>
    <xf numFmtId="0" fontId="49" fillId="31" borderId="136" xfId="0" applyFont="1" applyFill="1" applyBorder="1" applyAlignment="1">
      <alignment horizontal="center" vertical="center" wrapText="1"/>
    </xf>
    <xf numFmtId="0" fontId="49" fillId="31" borderId="99" xfId="0" applyFont="1" applyFill="1" applyBorder="1" applyAlignment="1">
      <alignment horizontal="center" vertical="center" wrapText="1"/>
    </xf>
    <xf numFmtId="0" fontId="52" fillId="35" borderId="131" xfId="0" applyFont="1" applyFill="1" applyBorder="1" applyAlignment="1">
      <alignment horizontal="center" vertical="center" wrapText="1"/>
    </xf>
    <xf numFmtId="0" fontId="52" fillId="35" borderId="42" xfId="0" applyFont="1" applyFill="1" applyBorder="1" applyAlignment="1">
      <alignment horizontal="center" vertical="center" wrapText="1"/>
    </xf>
    <xf numFmtId="0" fontId="52" fillId="35" borderId="132" xfId="0" applyFont="1" applyFill="1" applyBorder="1" applyAlignment="1">
      <alignment horizontal="center" vertical="center" wrapText="1"/>
    </xf>
    <xf numFmtId="0" fontId="49" fillId="31" borderId="49" xfId="0" applyFont="1" applyFill="1" applyBorder="1" applyAlignment="1">
      <alignment horizontal="center" vertical="center" wrapText="1"/>
    </xf>
    <xf numFmtId="0" fontId="49" fillId="31" borderId="40" xfId="0" applyFont="1" applyFill="1" applyBorder="1" applyAlignment="1">
      <alignment horizontal="center" vertical="center" wrapText="1"/>
    </xf>
    <xf numFmtId="0" fontId="49" fillId="31" borderId="45" xfId="0" applyFont="1" applyFill="1" applyBorder="1" applyAlignment="1">
      <alignment horizontal="center" vertical="center" wrapText="1"/>
    </xf>
    <xf numFmtId="0" fontId="49" fillId="31" borderId="114" xfId="0" applyFont="1" applyFill="1" applyBorder="1" applyAlignment="1">
      <alignment horizontal="center" vertical="center" wrapText="1"/>
    </xf>
    <xf numFmtId="0" fontId="49" fillId="31" borderId="47" xfId="0" applyFont="1" applyFill="1" applyBorder="1" applyAlignment="1">
      <alignment horizontal="center" vertical="center" wrapText="1"/>
    </xf>
    <xf numFmtId="0" fontId="49" fillId="31" borderId="135" xfId="0" applyFont="1" applyFill="1" applyBorder="1" applyAlignment="1">
      <alignment horizontal="center" vertical="center" wrapText="1"/>
    </xf>
    <xf numFmtId="0" fontId="49" fillId="31" borderId="100" xfId="0" applyFont="1" applyFill="1" applyBorder="1" applyAlignment="1">
      <alignment horizontal="center" vertical="center" wrapText="1"/>
    </xf>
    <xf numFmtId="0" fontId="49" fillId="31" borderId="128" xfId="0" applyFont="1" applyFill="1" applyBorder="1" applyAlignment="1">
      <alignment horizontal="center" vertical="center" wrapText="1"/>
    </xf>
    <xf numFmtId="0" fontId="49" fillId="31" borderId="125" xfId="0" applyFont="1" applyFill="1" applyBorder="1" applyAlignment="1">
      <alignment horizontal="center" vertical="center" wrapText="1"/>
    </xf>
    <xf numFmtId="0" fontId="49" fillId="31" borderId="129" xfId="0" applyFont="1" applyFill="1" applyBorder="1" applyAlignment="1">
      <alignment horizontal="center" vertical="center" wrapText="1"/>
    </xf>
    <xf numFmtId="0" fontId="49" fillId="31" borderId="127" xfId="0" applyFont="1" applyFill="1" applyBorder="1" applyAlignment="1">
      <alignment horizontal="center" vertical="center" wrapText="1"/>
    </xf>
    <xf numFmtId="3" fontId="52" fillId="29" borderId="55" xfId="245" applyNumberFormat="1" applyFont="1" applyFill="1" applyBorder="1" applyAlignment="1">
      <alignment horizontal="left" vertical="center" indent="1"/>
    </xf>
    <xf numFmtId="3" fontId="52" fillId="29" borderId="95" xfId="245" applyNumberFormat="1" applyFont="1" applyFill="1" applyBorder="1" applyAlignment="1">
      <alignment horizontal="left" vertical="center" indent="1"/>
    </xf>
    <xf numFmtId="0" fontId="49" fillId="31" borderId="35" xfId="0" applyFont="1" applyFill="1" applyBorder="1" applyAlignment="1">
      <alignment horizontal="right" vertical="top" wrapText="1"/>
    </xf>
    <xf numFmtId="0" fontId="49" fillId="31" borderId="92" xfId="0" applyFont="1" applyFill="1" applyBorder="1" applyAlignment="1">
      <alignment horizontal="right" vertical="top" wrapText="1"/>
    </xf>
    <xf numFmtId="0" fontId="49" fillId="31" borderId="141" xfId="0" applyFont="1" applyFill="1" applyBorder="1" applyAlignment="1">
      <alignment horizontal="center" vertical="center" wrapText="1"/>
    </xf>
    <xf numFmtId="0" fontId="49" fillId="31" borderId="168" xfId="0" applyFont="1" applyFill="1" applyBorder="1" applyAlignment="1">
      <alignment horizontal="center" vertical="center" wrapText="1"/>
    </xf>
    <xf numFmtId="0" fontId="49" fillId="31" borderId="48" xfId="0" applyFont="1" applyFill="1" applyBorder="1" applyAlignment="1">
      <alignment horizontal="center" vertical="center" wrapText="1"/>
    </xf>
    <xf numFmtId="0" fontId="49" fillId="31" borderId="203" xfId="0" applyFont="1" applyFill="1" applyBorder="1" applyAlignment="1">
      <alignment horizontal="center" vertical="center" wrapText="1"/>
    </xf>
    <xf numFmtId="0" fontId="49" fillId="31" borderId="33" xfId="0" applyFont="1" applyFill="1" applyBorder="1" applyAlignment="1">
      <alignment horizontal="center" vertical="center" wrapText="1"/>
    </xf>
    <xf numFmtId="0" fontId="52" fillId="35" borderId="134" xfId="0" applyFont="1" applyFill="1" applyBorder="1" applyAlignment="1">
      <alignment horizontal="center" vertical="center" wrapText="1"/>
    </xf>
    <xf numFmtId="0" fontId="64" fillId="30" borderId="0" xfId="0" applyFont="1" applyFill="1" applyAlignment="1">
      <alignment horizontal="left" vertical="center" wrapText="1"/>
    </xf>
    <xf numFmtId="0" fontId="40" fillId="31" borderId="135" xfId="0" applyFont="1" applyFill="1" applyBorder="1" applyAlignment="1">
      <alignment horizontal="center" vertical="center" wrapText="1"/>
    </xf>
    <xf numFmtId="0" fontId="40" fillId="31" borderId="100" xfId="0" applyFont="1" applyFill="1" applyBorder="1" applyAlignment="1">
      <alignment horizontal="center" vertical="center" wrapText="1"/>
    </xf>
    <xf numFmtId="0" fontId="49" fillId="31" borderId="169" xfId="0" applyFont="1" applyFill="1" applyBorder="1" applyAlignment="1">
      <alignment horizontal="center" vertical="center" wrapText="1"/>
    </xf>
    <xf numFmtId="0" fontId="49" fillId="31" borderId="197" xfId="0" applyFont="1" applyFill="1" applyBorder="1" applyAlignment="1">
      <alignment horizontal="center" vertical="center" wrapText="1"/>
    </xf>
    <xf numFmtId="0" fontId="49" fillId="31" borderId="41" xfId="0" applyFont="1" applyFill="1" applyBorder="1" applyAlignment="1">
      <alignment horizontal="center" vertical="center" wrapText="1"/>
    </xf>
    <xf numFmtId="0" fontId="40" fillId="28" borderId="137" xfId="0" applyFont="1" applyFill="1" applyBorder="1" applyAlignment="1">
      <alignment horizontal="right"/>
    </xf>
    <xf numFmtId="0" fontId="40" fillId="28" borderId="138" xfId="0" applyFont="1" applyFill="1" applyBorder="1" applyAlignment="1">
      <alignment horizontal="right"/>
    </xf>
    <xf numFmtId="0" fontId="49" fillId="25" borderId="127" xfId="0" applyFont="1" applyFill="1" applyBorder="1" applyAlignment="1">
      <alignment horizontal="center" vertical="center" wrapText="1"/>
    </xf>
    <xf numFmtId="0" fontId="49" fillId="25" borderId="128" xfId="0" applyFont="1" applyFill="1" applyBorder="1" applyAlignment="1">
      <alignment horizontal="center" vertical="center" wrapText="1"/>
    </xf>
    <xf numFmtId="0" fontId="49" fillId="25" borderId="125" xfId="0" applyFont="1" applyFill="1" applyBorder="1" applyAlignment="1">
      <alignment horizontal="center" vertical="center" wrapText="1"/>
    </xf>
    <xf numFmtId="0" fontId="40" fillId="28" borderId="139" xfId="0" applyFont="1" applyFill="1" applyBorder="1" applyAlignment="1">
      <alignment horizontal="right" vertical="top"/>
    </xf>
    <xf numFmtId="0" fontId="40" fillId="28" borderId="61" xfId="0" applyFont="1" applyFill="1" applyBorder="1" applyAlignment="1">
      <alignment horizontal="right" vertical="top"/>
    </xf>
    <xf numFmtId="0" fontId="49" fillId="25" borderId="63" xfId="0" applyFont="1" applyFill="1" applyBorder="1" applyAlignment="1">
      <alignment horizontal="center" vertical="center" wrapText="1"/>
    </xf>
    <xf numFmtId="0" fontId="49" fillId="25" borderId="37" xfId="0" applyFont="1" applyFill="1" applyBorder="1" applyAlignment="1">
      <alignment horizontal="center" vertical="center" wrapText="1"/>
    </xf>
    <xf numFmtId="0" fontId="49" fillId="25" borderId="51" xfId="0" applyFont="1" applyFill="1" applyBorder="1" applyAlignment="1">
      <alignment horizontal="center" vertical="center" wrapText="1"/>
    </xf>
    <xf numFmtId="0" fontId="49" fillId="25" borderId="36" xfId="0" applyFont="1" applyFill="1" applyBorder="1" applyAlignment="1">
      <alignment horizontal="center" vertical="center" wrapText="1"/>
    </xf>
    <xf numFmtId="0" fontId="49" fillId="25" borderId="30" xfId="0" applyFont="1" applyFill="1" applyBorder="1" applyAlignment="1">
      <alignment horizontal="center" vertical="center" wrapText="1"/>
    </xf>
    <xf numFmtId="0" fontId="49" fillId="25" borderId="38" xfId="0" applyFont="1" applyFill="1" applyBorder="1" applyAlignment="1">
      <alignment horizontal="center" vertical="center" wrapText="1"/>
    </xf>
    <xf numFmtId="0" fontId="49" fillId="31" borderId="169" xfId="0" applyFont="1" applyFill="1" applyBorder="1" applyAlignment="1">
      <alignment horizontal="center" vertical="center"/>
    </xf>
    <xf numFmtId="0" fontId="49" fillId="31" borderId="176" xfId="0" applyFont="1" applyFill="1" applyBorder="1" applyAlignment="1">
      <alignment horizontal="center" vertical="center"/>
    </xf>
    <xf numFmtId="3" fontId="40" fillId="37" borderId="139" xfId="245" applyNumberFormat="1" applyFont="1" applyFill="1" applyBorder="1" applyAlignment="1">
      <alignment horizontal="center" vertical="center" wrapText="1"/>
    </xf>
    <xf numFmtId="3" fontId="40" fillId="37" borderId="55" xfId="245" applyNumberFormat="1" applyFont="1" applyFill="1" applyBorder="1" applyAlignment="1">
      <alignment horizontal="center" vertical="center" wrapText="1"/>
    </xf>
    <xf numFmtId="0" fontId="49" fillId="31" borderId="175" xfId="0" applyFont="1" applyFill="1" applyBorder="1" applyAlignment="1">
      <alignment horizontal="center" vertical="center" wrapText="1"/>
    </xf>
    <xf numFmtId="0" fontId="49" fillId="31" borderId="177" xfId="0" applyFont="1" applyFill="1" applyBorder="1" applyAlignment="1">
      <alignment horizontal="center" vertical="center" wrapText="1"/>
    </xf>
    <xf numFmtId="0" fontId="49" fillId="31" borderId="140" xfId="0" applyFont="1" applyFill="1" applyBorder="1" applyAlignment="1">
      <alignment horizontal="center" vertical="center" wrapText="1"/>
    </xf>
    <xf numFmtId="0" fontId="49" fillId="31" borderId="55" xfId="0" applyFont="1" applyFill="1" applyBorder="1" applyAlignment="1">
      <alignment horizontal="left" vertical="top" wrapText="1"/>
    </xf>
    <xf numFmtId="0" fontId="49" fillId="31" borderId="58" xfId="0" applyFont="1" applyFill="1" applyBorder="1" applyAlignment="1">
      <alignment horizontal="left" vertical="top" wrapText="1"/>
    </xf>
    <xf numFmtId="3" fontId="40" fillId="37" borderId="87" xfId="245" applyNumberFormat="1" applyFont="1" applyFill="1" applyBorder="1" applyAlignment="1">
      <alignment horizontal="center" vertical="center" wrapText="1"/>
    </xf>
    <xf numFmtId="0" fontId="49" fillId="31" borderId="146" xfId="0" applyFont="1" applyFill="1" applyBorder="1" applyAlignment="1">
      <alignment horizontal="center" vertical="center"/>
    </xf>
    <xf numFmtId="0" fontId="49" fillId="31" borderId="142" xfId="0" applyFont="1" applyFill="1" applyBorder="1" applyAlignment="1">
      <alignment horizontal="center" vertical="center" wrapText="1"/>
    </xf>
    <xf numFmtId="3" fontId="40" fillId="28" borderId="55" xfId="245" applyNumberFormat="1" applyFont="1" applyFill="1" applyBorder="1" applyAlignment="1">
      <alignment horizontal="left" vertical="center" indent="1"/>
    </xf>
    <xf numFmtId="3" fontId="40" fillId="28" borderId="58" xfId="245" applyNumberFormat="1" applyFont="1" applyFill="1" applyBorder="1" applyAlignment="1">
      <alignment horizontal="left" vertical="center" indent="1"/>
    </xf>
    <xf numFmtId="0" fontId="49" fillId="31" borderId="144" xfId="0" applyFont="1" applyFill="1" applyBorder="1" applyAlignment="1">
      <alignment horizontal="center" vertical="center" wrapText="1"/>
    </xf>
    <xf numFmtId="0" fontId="49" fillId="31" borderId="145" xfId="0" applyFont="1" applyFill="1" applyBorder="1" applyAlignment="1">
      <alignment horizontal="center" vertical="center" wrapText="1"/>
    </xf>
    <xf numFmtId="0" fontId="49" fillId="31" borderId="143" xfId="0" applyFont="1" applyFill="1" applyBorder="1" applyAlignment="1">
      <alignment horizontal="center" vertical="center" wrapText="1"/>
    </xf>
    <xf numFmtId="3" fontId="52" fillId="29" borderId="139" xfId="245" applyNumberFormat="1" applyFont="1" applyFill="1" applyBorder="1" applyAlignment="1">
      <alignment horizontal="left" vertical="center" indent="1"/>
    </xf>
    <xf numFmtId="3" fontId="52" fillId="29" borderId="97" xfId="245" applyNumberFormat="1" applyFont="1" applyFill="1" applyBorder="1" applyAlignment="1">
      <alignment horizontal="left" vertical="center" indent="1"/>
    </xf>
    <xf numFmtId="3" fontId="40" fillId="37" borderId="55" xfId="245" applyNumberFormat="1" applyFont="1" applyFill="1" applyBorder="1" applyAlignment="1">
      <alignment horizontal="left" vertical="center" wrapText="1"/>
    </xf>
    <xf numFmtId="3" fontId="40" fillId="37" borderId="87" xfId="245" applyNumberFormat="1" applyFont="1" applyFill="1" applyBorder="1" applyAlignment="1">
      <alignment horizontal="left" vertical="center" wrapText="1"/>
    </xf>
    <xf numFmtId="3" fontId="40" fillId="37" borderId="139" xfId="245" applyNumberFormat="1" applyFont="1" applyFill="1" applyBorder="1" applyAlignment="1">
      <alignment horizontal="left" vertical="center" wrapText="1"/>
    </xf>
    <xf numFmtId="3" fontId="40" fillId="37" borderId="126" xfId="245" applyNumberFormat="1" applyFont="1" applyFill="1" applyBorder="1" applyAlignment="1">
      <alignment horizontal="left" vertical="center" wrapText="1"/>
    </xf>
    <xf numFmtId="0" fontId="49" fillId="27" borderId="129" xfId="0" applyFont="1" applyFill="1" applyBorder="1" applyAlignment="1">
      <alignment horizontal="center" vertical="center" wrapText="1"/>
    </xf>
    <xf numFmtId="0" fontId="49" fillId="27" borderId="147" xfId="0" applyFont="1" applyFill="1" applyBorder="1" applyAlignment="1">
      <alignment horizontal="center" vertical="center" wrapText="1"/>
    </xf>
    <xf numFmtId="0" fontId="49" fillId="27" borderId="130" xfId="0" applyFont="1" applyFill="1" applyBorder="1" applyAlignment="1">
      <alignment horizontal="center" vertical="center" wrapText="1"/>
    </xf>
    <xf numFmtId="0" fontId="49" fillId="27" borderId="148" xfId="0" applyFont="1" applyFill="1" applyBorder="1" applyAlignment="1">
      <alignment horizontal="center" vertical="center" wrapText="1"/>
    </xf>
    <xf numFmtId="0" fontId="49" fillId="27" borderId="146" xfId="0" applyFont="1" applyFill="1" applyBorder="1" applyAlignment="1">
      <alignment horizontal="center" vertical="center" wrapText="1"/>
    </xf>
    <xf numFmtId="0" fontId="49" fillId="27" borderId="149" xfId="0" applyFont="1" applyFill="1" applyBorder="1" applyAlignment="1">
      <alignment horizontal="center" vertical="center" wrapText="1"/>
    </xf>
    <xf numFmtId="0" fontId="49" fillId="27" borderId="150" xfId="0" applyFont="1" applyFill="1" applyBorder="1" applyAlignment="1">
      <alignment horizontal="center" vertical="center" wrapText="1"/>
    </xf>
    <xf numFmtId="3" fontId="52" fillId="30" borderId="153" xfId="245" applyNumberFormat="1" applyFont="1" applyFill="1" applyBorder="1" applyAlignment="1">
      <alignment horizontal="left" vertical="center" indent="1"/>
    </xf>
    <xf numFmtId="3" fontId="52" fillId="30" borderId="154" xfId="245" applyNumberFormat="1" applyFont="1" applyFill="1" applyBorder="1" applyAlignment="1">
      <alignment horizontal="left" vertical="center" indent="1"/>
    </xf>
    <xf numFmtId="3" fontId="40" fillId="28" borderId="155" xfId="245" applyNumberFormat="1" applyFont="1" applyFill="1" applyBorder="1" applyAlignment="1">
      <alignment horizontal="left" vertical="center" indent="1"/>
    </xf>
    <xf numFmtId="3" fontId="40" fillId="28" borderId="64" xfId="245" applyNumberFormat="1" applyFont="1" applyFill="1" applyBorder="1" applyAlignment="1">
      <alignment horizontal="left" vertical="center" indent="1"/>
    </xf>
    <xf numFmtId="3" fontId="52" fillId="29" borderId="151" xfId="245" applyNumberFormat="1" applyFont="1" applyFill="1" applyBorder="1" applyAlignment="1">
      <alignment horizontal="left" vertical="center" indent="1"/>
    </xf>
    <xf numFmtId="3" fontId="52" fillId="29" borderId="152" xfId="245" applyNumberFormat="1" applyFont="1" applyFill="1" applyBorder="1" applyAlignment="1">
      <alignment horizontal="left" vertical="center" indent="1"/>
    </xf>
    <xf numFmtId="3" fontId="52" fillId="30" borderId="156" xfId="245" applyNumberFormat="1" applyFont="1" applyFill="1" applyBorder="1" applyAlignment="1">
      <alignment horizontal="left" vertical="center" indent="1"/>
    </xf>
    <xf numFmtId="3" fontId="52" fillId="30" borderId="157" xfId="245" applyNumberFormat="1" applyFont="1" applyFill="1" applyBorder="1" applyAlignment="1">
      <alignment horizontal="left" vertical="center" indent="1"/>
    </xf>
    <xf numFmtId="3" fontId="52" fillId="29" borderId="89" xfId="245" applyNumberFormat="1" applyFont="1" applyFill="1" applyBorder="1" applyAlignment="1">
      <alignment horizontal="left" vertical="center" indent="1"/>
    </xf>
    <xf numFmtId="3" fontId="52" fillId="29" borderId="158" xfId="245" applyNumberFormat="1" applyFont="1" applyFill="1" applyBorder="1" applyAlignment="1">
      <alignment horizontal="left" vertical="center" indent="1"/>
    </xf>
    <xf numFmtId="3" fontId="40" fillId="28" borderId="159" xfId="245" applyNumberFormat="1" applyFont="1" applyFill="1" applyBorder="1" applyAlignment="1">
      <alignment horizontal="left" vertical="center" indent="1"/>
    </xf>
    <xf numFmtId="3" fontId="40" fillId="28" borderId="85" xfId="245" applyNumberFormat="1" applyFont="1" applyFill="1" applyBorder="1" applyAlignment="1">
      <alignment horizontal="left" vertical="center" indent="1"/>
    </xf>
    <xf numFmtId="3" fontId="52" fillId="29" borderId="160" xfId="245" applyNumberFormat="1" applyFont="1" applyFill="1" applyBorder="1" applyAlignment="1">
      <alignment horizontal="left" vertical="center" indent="1"/>
    </xf>
    <xf numFmtId="3" fontId="52" fillId="29" borderId="161" xfId="245" applyNumberFormat="1" applyFont="1" applyFill="1" applyBorder="1" applyAlignment="1">
      <alignment horizontal="left" vertical="center" indent="1"/>
    </xf>
    <xf numFmtId="0" fontId="49" fillId="25" borderId="204" xfId="0" applyFont="1" applyFill="1" applyBorder="1" applyAlignment="1">
      <alignment horizontal="center" vertical="center" wrapText="1"/>
    </xf>
    <xf numFmtId="0" fontId="49" fillId="25" borderId="205" xfId="0" applyFont="1" applyFill="1" applyBorder="1" applyAlignment="1">
      <alignment horizontal="center" vertical="center" wrapText="1"/>
    </xf>
    <xf numFmtId="0" fontId="49" fillId="28" borderId="206" xfId="0" applyFont="1" applyFill="1" applyBorder="1" applyAlignment="1">
      <alignment horizontal="center" vertical="center" wrapText="1"/>
    </xf>
    <xf numFmtId="0" fontId="49" fillId="28" borderId="207" xfId="0" applyFont="1" applyFill="1" applyBorder="1" applyAlignment="1">
      <alignment horizontal="center" vertical="center" wrapText="1"/>
    </xf>
    <xf numFmtId="0" fontId="49" fillId="28" borderId="208" xfId="0" applyFont="1" applyFill="1" applyBorder="1" applyAlignment="1">
      <alignment horizontal="center" vertical="center" wrapText="1"/>
    </xf>
    <xf numFmtId="0" fontId="49" fillId="28" borderId="209" xfId="0" applyFont="1" applyFill="1" applyBorder="1" applyAlignment="1">
      <alignment horizontal="center" vertical="center" wrapText="1"/>
    </xf>
    <xf numFmtId="3" fontId="52" fillId="29" borderId="73" xfId="245" applyNumberFormat="1" applyFont="1" applyFill="1" applyBorder="1" applyAlignment="1">
      <alignment horizontal="left" vertical="center" indent="1"/>
    </xf>
    <xf numFmtId="3" fontId="52" fillId="29" borderId="162" xfId="245" applyNumberFormat="1" applyFont="1" applyFill="1" applyBorder="1" applyAlignment="1">
      <alignment horizontal="left" vertical="center" indent="1"/>
    </xf>
    <xf numFmtId="0" fontId="49" fillId="25" borderId="206" xfId="0" applyFont="1" applyFill="1" applyBorder="1" applyAlignment="1">
      <alignment horizontal="center" vertical="center" wrapText="1"/>
    </xf>
    <xf numFmtId="0" fontId="49" fillId="25" borderId="207" xfId="0" applyFont="1" applyFill="1" applyBorder="1" applyAlignment="1">
      <alignment horizontal="center" vertical="center" wrapText="1"/>
    </xf>
    <xf numFmtId="0" fontId="49" fillId="25" borderId="208" xfId="0" applyFont="1" applyFill="1" applyBorder="1" applyAlignment="1">
      <alignment horizontal="center" vertical="center" wrapText="1"/>
    </xf>
    <xf numFmtId="0" fontId="49" fillId="25" borderId="209" xfId="0" applyFont="1" applyFill="1" applyBorder="1" applyAlignment="1">
      <alignment horizontal="center" vertical="center" wrapText="1"/>
    </xf>
    <xf numFmtId="3" fontId="40" fillId="28" borderId="163" xfId="245" applyNumberFormat="1" applyFont="1" applyFill="1" applyBorder="1" applyAlignment="1">
      <alignment horizontal="left" vertical="center" indent="1"/>
    </xf>
    <xf numFmtId="3" fontId="40" fillId="28" borderId="61" xfId="245" applyNumberFormat="1" applyFont="1" applyFill="1" applyBorder="1" applyAlignment="1">
      <alignment horizontal="left" vertical="center" indent="1"/>
    </xf>
    <xf numFmtId="0" fontId="49" fillId="25" borderId="210" xfId="0" applyFont="1" applyFill="1" applyBorder="1" applyAlignment="1">
      <alignment horizontal="center" vertical="center" wrapText="1"/>
    </xf>
    <xf numFmtId="0" fontId="49" fillId="25" borderId="88" xfId="0" applyFont="1" applyFill="1" applyBorder="1" applyAlignment="1">
      <alignment horizontal="center" vertical="center" wrapText="1"/>
    </xf>
    <xf numFmtId="0" fontId="49" fillId="25" borderId="211" xfId="0" applyFont="1" applyFill="1" applyBorder="1" applyAlignment="1">
      <alignment horizontal="center" vertical="center" wrapText="1"/>
    </xf>
    <xf numFmtId="3" fontId="40" fillId="28" borderId="212" xfId="245" applyNumberFormat="1" applyFont="1" applyFill="1" applyBorder="1" applyAlignment="1">
      <alignment horizontal="left" vertical="center" indent="1"/>
    </xf>
    <xf numFmtId="3" fontId="40" fillId="28" borderId="213" xfId="245" applyNumberFormat="1" applyFont="1" applyFill="1" applyBorder="1" applyAlignment="1">
      <alignment horizontal="left" vertical="center" indent="1"/>
    </xf>
    <xf numFmtId="0" fontId="49" fillId="25" borderId="164" xfId="0" applyFont="1" applyFill="1" applyBorder="1" applyAlignment="1">
      <alignment horizontal="center" vertical="center" wrapText="1"/>
    </xf>
    <xf numFmtId="0" fontId="49" fillId="25" borderId="165" xfId="0" applyFont="1" applyFill="1" applyBorder="1" applyAlignment="1">
      <alignment horizontal="center" vertical="center" wrapText="1"/>
    </xf>
    <xf numFmtId="0" fontId="49" fillId="25" borderId="166" xfId="0" applyFont="1" applyFill="1" applyBorder="1" applyAlignment="1">
      <alignment horizontal="center" vertical="center" wrapText="1"/>
    </xf>
    <xf numFmtId="0" fontId="49" fillId="25" borderId="167" xfId="0" applyFont="1" applyFill="1" applyBorder="1" applyAlignment="1">
      <alignment horizontal="center" vertical="center" wrapText="1"/>
    </xf>
    <xf numFmtId="0" fontId="38" fillId="0" borderId="0" xfId="0" applyFont="1" applyAlignment="1">
      <alignment horizontal="center" vertical="center" wrapText="1"/>
    </xf>
    <xf numFmtId="0" fontId="66" fillId="0" borderId="0" xfId="0" applyFont="1" applyAlignment="1">
      <alignment horizontal="left" wrapText="1"/>
    </xf>
    <xf numFmtId="0" fontId="66" fillId="0" borderId="17" xfId="0" applyFont="1" applyBorder="1" applyAlignment="1">
      <alignment horizontal="left" wrapText="1"/>
    </xf>
    <xf numFmtId="0" fontId="66" fillId="0" borderId="0" xfId="0" applyFont="1" applyAlignment="1">
      <alignment horizontal="center" wrapText="1"/>
    </xf>
    <xf numFmtId="0" fontId="66" fillId="0" borderId="16" xfId="0" applyFont="1" applyBorder="1" applyAlignment="1">
      <alignment horizontal="center" wrapText="1"/>
    </xf>
    <xf numFmtId="0" fontId="66" fillId="0" borderId="14" xfId="0" applyFont="1" applyBorder="1" applyAlignment="1">
      <alignment horizontal="center" wrapText="1"/>
    </xf>
    <xf numFmtId="0" fontId="66" fillId="0" borderId="20" xfId="0" applyFont="1" applyBorder="1" applyAlignment="1">
      <alignment horizontal="left" vertical="top" wrapText="1"/>
    </xf>
    <xf numFmtId="0" fontId="66" fillId="0" borderId="23" xfId="0" applyFont="1" applyBorder="1" applyAlignment="1">
      <alignment horizontal="left" vertical="top" wrapText="1"/>
    </xf>
    <xf numFmtId="0" fontId="66" fillId="0" borderId="25" xfId="0" applyFont="1" applyBorder="1" applyAlignment="1">
      <alignment horizontal="left" vertical="top" wrapText="1"/>
    </xf>
    <xf numFmtId="0" fontId="66" fillId="36" borderId="184" xfId="0" applyFont="1" applyFill="1" applyBorder="1" applyAlignment="1">
      <alignment horizontal="left" vertical="top" wrapText="1"/>
    </xf>
    <xf numFmtId="0" fontId="66" fillId="36" borderId="23" xfId="0" applyFont="1" applyFill="1" applyBorder="1" applyAlignment="1">
      <alignment horizontal="left" vertical="top" wrapText="1"/>
    </xf>
    <xf numFmtId="0" fontId="66" fillId="36" borderId="25" xfId="0" applyFont="1" applyFill="1" applyBorder="1" applyAlignment="1">
      <alignment horizontal="left" vertical="top" wrapText="1"/>
    </xf>
    <xf numFmtId="0" fontId="66" fillId="36" borderId="183" xfId="0" applyFont="1" applyFill="1" applyBorder="1" applyAlignment="1">
      <alignment horizontal="left" vertical="top" wrapText="1"/>
    </xf>
    <xf numFmtId="0" fontId="66" fillId="0" borderId="174" xfId="0" applyFont="1" applyBorder="1" applyAlignment="1">
      <alignment horizontal="center" wrapText="1"/>
    </xf>
    <xf numFmtId="0" fontId="66" fillId="36" borderId="20" xfId="0" applyFont="1" applyFill="1" applyBorder="1" applyAlignment="1">
      <alignment horizontal="left" vertical="top" wrapText="1"/>
    </xf>
    <xf numFmtId="0" fontId="67" fillId="26" borderId="0" xfId="0" applyFont="1" applyFill="1"/>
    <xf numFmtId="0" fontId="0" fillId="0" borderId="0" xfId="0"/>
    <xf numFmtId="0" fontId="66" fillId="0" borderId="19" xfId="0" applyFont="1" applyBorder="1" applyAlignment="1">
      <alignment horizontal="center" wrapText="1"/>
    </xf>
    <xf numFmtId="0" fontId="40" fillId="28" borderId="121" xfId="0" applyFont="1" applyFill="1" applyBorder="1" applyAlignment="1">
      <alignment horizontal="center" vertical="center"/>
    </xf>
    <xf numFmtId="0" fontId="40" fillId="28" borderId="122" xfId="0" applyFont="1" applyFill="1" applyBorder="1" applyAlignment="1">
      <alignment horizontal="center" vertical="center"/>
    </xf>
    <xf numFmtId="0" fontId="40" fillId="28" borderId="123" xfId="0" applyFont="1" applyFill="1" applyBorder="1" applyAlignment="1">
      <alignment horizontal="center" vertical="center" wrapText="1"/>
    </xf>
    <xf numFmtId="0" fontId="40" fillId="28" borderId="124" xfId="0" applyFont="1" applyFill="1" applyBorder="1" applyAlignment="1">
      <alignment horizontal="center" vertical="center" wrapText="1"/>
    </xf>
    <xf numFmtId="0" fontId="64" fillId="30" borderId="0" xfId="0" applyFont="1" applyFill="1" applyAlignment="1">
      <alignment horizontal="left" vertical="top" wrapText="1"/>
    </xf>
    <xf numFmtId="0" fontId="9" fillId="0" borderId="0" xfId="0" applyFont="1" applyAlignment="1">
      <alignment horizontal="left" vertical="top" wrapText="1"/>
    </xf>
    <xf numFmtId="0" fontId="2" fillId="0" borderId="0" xfId="0" applyFont="1" applyAlignment="1">
      <alignment horizontal="left" vertical="top" wrapText="1"/>
    </xf>
    <xf numFmtId="0" fontId="39" fillId="0" borderId="0" xfId="0" applyFont="1" applyAlignment="1">
      <alignment horizontal="left" vertical="top" wrapText="1"/>
    </xf>
    <xf numFmtId="0" fontId="37" fillId="0" borderId="5" xfId="0" applyFont="1" applyBorder="1" applyAlignment="1">
      <alignment horizontal="center"/>
    </xf>
    <xf numFmtId="0" fontId="49" fillId="31" borderId="189" xfId="0" applyFont="1" applyFill="1" applyBorder="1" applyAlignment="1">
      <alignment horizontal="center" vertical="center" wrapText="1"/>
    </xf>
    <xf numFmtId="0" fontId="49" fillId="31" borderId="130" xfId="0" applyFont="1" applyFill="1" applyBorder="1" applyAlignment="1">
      <alignment horizontal="center" vertical="center" wrapText="1"/>
    </xf>
  </cellXfs>
  <cellStyles count="454">
    <cellStyle name="20% - Énfasis1 2" xfId="1" xr:uid="{00000000-0005-0000-0000-000000000000}"/>
    <cellStyle name="20% - Énfasis1 3" xfId="2" xr:uid="{00000000-0005-0000-0000-000001000000}"/>
    <cellStyle name="20% - Énfasis1 4" xfId="3" xr:uid="{00000000-0005-0000-0000-000002000000}"/>
    <cellStyle name="20% - Énfasis1 5" xfId="4" xr:uid="{00000000-0005-0000-0000-000003000000}"/>
    <cellStyle name="20% - Énfasis1 6" xfId="5" xr:uid="{00000000-0005-0000-0000-000004000000}"/>
    <cellStyle name="20% - Énfasis1 7" xfId="6" xr:uid="{00000000-0005-0000-0000-000005000000}"/>
    <cellStyle name="20% - Énfasis2 2" xfId="7" xr:uid="{00000000-0005-0000-0000-000006000000}"/>
    <cellStyle name="20% - Énfasis2 3" xfId="8" xr:uid="{00000000-0005-0000-0000-000007000000}"/>
    <cellStyle name="20% - Énfasis2 4" xfId="9" xr:uid="{00000000-0005-0000-0000-000008000000}"/>
    <cellStyle name="20% - Énfasis2 5" xfId="10" xr:uid="{00000000-0005-0000-0000-000009000000}"/>
    <cellStyle name="20% - Énfasis2 6" xfId="11" xr:uid="{00000000-0005-0000-0000-00000A000000}"/>
    <cellStyle name="20% - Énfasis2 7" xfId="12" xr:uid="{00000000-0005-0000-0000-00000B000000}"/>
    <cellStyle name="20% - Énfasis3 2" xfId="13" xr:uid="{00000000-0005-0000-0000-00000C000000}"/>
    <cellStyle name="20% - Énfasis3 3" xfId="14" xr:uid="{00000000-0005-0000-0000-00000D000000}"/>
    <cellStyle name="20% - Énfasis3 4" xfId="15" xr:uid="{00000000-0005-0000-0000-00000E000000}"/>
    <cellStyle name="20% - Énfasis3 5" xfId="16" xr:uid="{00000000-0005-0000-0000-00000F000000}"/>
    <cellStyle name="20% - Énfasis3 6" xfId="17" xr:uid="{00000000-0005-0000-0000-000010000000}"/>
    <cellStyle name="20% - Énfasis3 7" xfId="18" xr:uid="{00000000-0005-0000-0000-000011000000}"/>
    <cellStyle name="20% - Énfasis4 2" xfId="19" xr:uid="{00000000-0005-0000-0000-000012000000}"/>
    <cellStyle name="20% - Énfasis4 3" xfId="20" xr:uid="{00000000-0005-0000-0000-000013000000}"/>
    <cellStyle name="20% - Énfasis4 4" xfId="21" xr:uid="{00000000-0005-0000-0000-000014000000}"/>
    <cellStyle name="20% - Énfasis4 5" xfId="22" xr:uid="{00000000-0005-0000-0000-000015000000}"/>
    <cellStyle name="20% - Énfasis4 6" xfId="23" xr:uid="{00000000-0005-0000-0000-000016000000}"/>
    <cellStyle name="20% - Énfasis4 7" xfId="24" xr:uid="{00000000-0005-0000-0000-000017000000}"/>
    <cellStyle name="20% - Énfasis5 2" xfId="25" xr:uid="{00000000-0005-0000-0000-000018000000}"/>
    <cellStyle name="20% - Énfasis5 3" xfId="26" xr:uid="{00000000-0005-0000-0000-000019000000}"/>
    <cellStyle name="20% - Énfasis5 4" xfId="27" xr:uid="{00000000-0005-0000-0000-00001A000000}"/>
    <cellStyle name="20% - Énfasis5 5" xfId="28" xr:uid="{00000000-0005-0000-0000-00001B000000}"/>
    <cellStyle name="20% - Énfasis5 6" xfId="29" xr:uid="{00000000-0005-0000-0000-00001C000000}"/>
    <cellStyle name="20% - Énfasis5 7" xfId="30" xr:uid="{00000000-0005-0000-0000-00001D000000}"/>
    <cellStyle name="20% - Énfasis6 2" xfId="31" xr:uid="{00000000-0005-0000-0000-00001E000000}"/>
    <cellStyle name="20% - Énfasis6 3" xfId="32" xr:uid="{00000000-0005-0000-0000-00001F000000}"/>
    <cellStyle name="20% - Énfasis6 4" xfId="33" xr:uid="{00000000-0005-0000-0000-000020000000}"/>
    <cellStyle name="20% - Énfasis6 5" xfId="34" xr:uid="{00000000-0005-0000-0000-000021000000}"/>
    <cellStyle name="20% - Énfasis6 6" xfId="35" xr:uid="{00000000-0005-0000-0000-000022000000}"/>
    <cellStyle name="20% - Énfasis6 7" xfId="36" xr:uid="{00000000-0005-0000-0000-000023000000}"/>
    <cellStyle name="40% - Énfasis1 2" xfId="37" xr:uid="{00000000-0005-0000-0000-000024000000}"/>
    <cellStyle name="40% - Énfasis1 3" xfId="38" xr:uid="{00000000-0005-0000-0000-000025000000}"/>
    <cellStyle name="40% - Énfasis1 4" xfId="39" xr:uid="{00000000-0005-0000-0000-000026000000}"/>
    <cellStyle name="40% - Énfasis1 5" xfId="40" xr:uid="{00000000-0005-0000-0000-000027000000}"/>
    <cellStyle name="40% - Énfasis1 6" xfId="41" xr:uid="{00000000-0005-0000-0000-000028000000}"/>
    <cellStyle name="40% - Énfasis1 7" xfId="42" xr:uid="{00000000-0005-0000-0000-000029000000}"/>
    <cellStyle name="40% - Énfasis2 2" xfId="43" xr:uid="{00000000-0005-0000-0000-00002A000000}"/>
    <cellStyle name="40% - Énfasis2 3" xfId="44" xr:uid="{00000000-0005-0000-0000-00002B000000}"/>
    <cellStyle name="40% - Énfasis2 4" xfId="45" xr:uid="{00000000-0005-0000-0000-00002C000000}"/>
    <cellStyle name="40% - Énfasis2 5" xfId="46" xr:uid="{00000000-0005-0000-0000-00002D000000}"/>
    <cellStyle name="40% - Énfasis2 6" xfId="47" xr:uid="{00000000-0005-0000-0000-00002E000000}"/>
    <cellStyle name="40% - Énfasis2 7" xfId="48" xr:uid="{00000000-0005-0000-0000-00002F000000}"/>
    <cellStyle name="40% - Énfasis3 2" xfId="49" xr:uid="{00000000-0005-0000-0000-000030000000}"/>
    <cellStyle name="40% - Énfasis3 3" xfId="50" xr:uid="{00000000-0005-0000-0000-000031000000}"/>
    <cellStyle name="40% - Énfasis3 4" xfId="51" xr:uid="{00000000-0005-0000-0000-000032000000}"/>
    <cellStyle name="40% - Énfasis3 5" xfId="52" xr:uid="{00000000-0005-0000-0000-000033000000}"/>
    <cellStyle name="40% - Énfasis3 6" xfId="53" xr:uid="{00000000-0005-0000-0000-000034000000}"/>
    <cellStyle name="40% - Énfasis3 7" xfId="54" xr:uid="{00000000-0005-0000-0000-000035000000}"/>
    <cellStyle name="40% - Énfasis4 2" xfId="55" xr:uid="{00000000-0005-0000-0000-000036000000}"/>
    <cellStyle name="40% - Énfasis4 3" xfId="56" xr:uid="{00000000-0005-0000-0000-000037000000}"/>
    <cellStyle name="40% - Énfasis4 4" xfId="57" xr:uid="{00000000-0005-0000-0000-000038000000}"/>
    <cellStyle name="40% - Énfasis4 5" xfId="58" xr:uid="{00000000-0005-0000-0000-000039000000}"/>
    <cellStyle name="40% - Énfasis4 6" xfId="59" xr:uid="{00000000-0005-0000-0000-00003A000000}"/>
    <cellStyle name="40% - Énfasis4 7" xfId="60" xr:uid="{00000000-0005-0000-0000-00003B000000}"/>
    <cellStyle name="40% - Énfasis5 2" xfId="61" xr:uid="{00000000-0005-0000-0000-00003C000000}"/>
    <cellStyle name="40% - Énfasis5 3" xfId="62" xr:uid="{00000000-0005-0000-0000-00003D000000}"/>
    <cellStyle name="40% - Énfasis5 4" xfId="63" xr:uid="{00000000-0005-0000-0000-00003E000000}"/>
    <cellStyle name="40% - Énfasis5 5" xfId="64" xr:uid="{00000000-0005-0000-0000-00003F000000}"/>
    <cellStyle name="40% - Énfasis5 6" xfId="65" xr:uid="{00000000-0005-0000-0000-000040000000}"/>
    <cellStyle name="40% - Énfasis5 7" xfId="66" xr:uid="{00000000-0005-0000-0000-000041000000}"/>
    <cellStyle name="40% - Énfasis6 2" xfId="67" xr:uid="{00000000-0005-0000-0000-000042000000}"/>
    <cellStyle name="40% - Énfasis6 3" xfId="68" xr:uid="{00000000-0005-0000-0000-000043000000}"/>
    <cellStyle name="40% - Énfasis6 4" xfId="69" xr:uid="{00000000-0005-0000-0000-000044000000}"/>
    <cellStyle name="40% - Énfasis6 5" xfId="70" xr:uid="{00000000-0005-0000-0000-000045000000}"/>
    <cellStyle name="40% - Énfasis6 6" xfId="71" xr:uid="{00000000-0005-0000-0000-000046000000}"/>
    <cellStyle name="40% - Énfasis6 7" xfId="72" xr:uid="{00000000-0005-0000-0000-000047000000}"/>
    <cellStyle name="60% - Énfasis1 2" xfId="73" xr:uid="{00000000-0005-0000-0000-000048000000}"/>
    <cellStyle name="60% - Énfasis1 3" xfId="74" xr:uid="{00000000-0005-0000-0000-000049000000}"/>
    <cellStyle name="60% - Énfasis1 4" xfId="75" xr:uid="{00000000-0005-0000-0000-00004A000000}"/>
    <cellStyle name="60% - Énfasis1 5" xfId="76" xr:uid="{00000000-0005-0000-0000-00004B000000}"/>
    <cellStyle name="60% - Énfasis1 6" xfId="77" xr:uid="{00000000-0005-0000-0000-00004C000000}"/>
    <cellStyle name="60% - Énfasis1 7" xfId="78" xr:uid="{00000000-0005-0000-0000-00004D000000}"/>
    <cellStyle name="60% - Énfasis2 2" xfId="79" xr:uid="{00000000-0005-0000-0000-00004E000000}"/>
    <cellStyle name="60% - Énfasis2 3" xfId="80" xr:uid="{00000000-0005-0000-0000-00004F000000}"/>
    <cellStyle name="60% - Énfasis2 4" xfId="81" xr:uid="{00000000-0005-0000-0000-000050000000}"/>
    <cellStyle name="60% - Énfasis2 5" xfId="82" xr:uid="{00000000-0005-0000-0000-000051000000}"/>
    <cellStyle name="60% - Énfasis2 6" xfId="83" xr:uid="{00000000-0005-0000-0000-000052000000}"/>
    <cellStyle name="60% - Énfasis2 7" xfId="84" xr:uid="{00000000-0005-0000-0000-000053000000}"/>
    <cellStyle name="60% - Énfasis3 2" xfId="85" xr:uid="{00000000-0005-0000-0000-000054000000}"/>
    <cellStyle name="60% - Énfasis3 3" xfId="86" xr:uid="{00000000-0005-0000-0000-000055000000}"/>
    <cellStyle name="60% - Énfasis3 4" xfId="87" xr:uid="{00000000-0005-0000-0000-000056000000}"/>
    <cellStyle name="60% - Énfasis3 5" xfId="88" xr:uid="{00000000-0005-0000-0000-000057000000}"/>
    <cellStyle name="60% - Énfasis3 6" xfId="89" xr:uid="{00000000-0005-0000-0000-000058000000}"/>
    <cellStyle name="60% - Énfasis3 7" xfId="90" xr:uid="{00000000-0005-0000-0000-000059000000}"/>
    <cellStyle name="60% - Énfasis4 2" xfId="91" xr:uid="{00000000-0005-0000-0000-00005A000000}"/>
    <cellStyle name="60% - Énfasis4 3" xfId="92" xr:uid="{00000000-0005-0000-0000-00005B000000}"/>
    <cellStyle name="60% - Énfasis4 4" xfId="93" xr:uid="{00000000-0005-0000-0000-00005C000000}"/>
    <cellStyle name="60% - Énfasis4 5" xfId="94" xr:uid="{00000000-0005-0000-0000-00005D000000}"/>
    <cellStyle name="60% - Énfasis4 6" xfId="95" xr:uid="{00000000-0005-0000-0000-00005E000000}"/>
    <cellStyle name="60% - Énfasis4 7" xfId="96" xr:uid="{00000000-0005-0000-0000-00005F000000}"/>
    <cellStyle name="60% - Énfasis5 2" xfId="97" xr:uid="{00000000-0005-0000-0000-000060000000}"/>
    <cellStyle name="60% - Énfasis5 3" xfId="98" xr:uid="{00000000-0005-0000-0000-000061000000}"/>
    <cellStyle name="60% - Énfasis5 4" xfId="99" xr:uid="{00000000-0005-0000-0000-000062000000}"/>
    <cellStyle name="60% - Énfasis5 5" xfId="100" xr:uid="{00000000-0005-0000-0000-000063000000}"/>
    <cellStyle name="60% - Énfasis5 6" xfId="101" xr:uid="{00000000-0005-0000-0000-000064000000}"/>
    <cellStyle name="60% - Énfasis5 7" xfId="102" xr:uid="{00000000-0005-0000-0000-000065000000}"/>
    <cellStyle name="60% - Énfasis6 2" xfId="103" xr:uid="{00000000-0005-0000-0000-000066000000}"/>
    <cellStyle name="60% - Énfasis6 3" xfId="104" xr:uid="{00000000-0005-0000-0000-000067000000}"/>
    <cellStyle name="60% - Énfasis6 4" xfId="105" xr:uid="{00000000-0005-0000-0000-000068000000}"/>
    <cellStyle name="60% - Énfasis6 5" xfId="106" xr:uid="{00000000-0005-0000-0000-000069000000}"/>
    <cellStyle name="60% - Énfasis6 6" xfId="107" xr:uid="{00000000-0005-0000-0000-00006A000000}"/>
    <cellStyle name="60% - Énfasis6 7" xfId="108" xr:uid="{00000000-0005-0000-0000-00006B000000}"/>
    <cellStyle name="bin" xfId="109" xr:uid="{00000000-0005-0000-0000-00006C000000}"/>
    <cellStyle name="bin 2" xfId="110" xr:uid="{00000000-0005-0000-0000-00006D000000}"/>
    <cellStyle name="bin 2 2" xfId="111" xr:uid="{00000000-0005-0000-0000-00006E000000}"/>
    <cellStyle name="bin 3" xfId="112" xr:uid="{00000000-0005-0000-0000-00006F000000}"/>
    <cellStyle name="bin_órdenes de protección" xfId="113" xr:uid="{00000000-0005-0000-0000-000070000000}"/>
    <cellStyle name="Buena 2" xfId="114" xr:uid="{00000000-0005-0000-0000-000071000000}"/>
    <cellStyle name="Buena 3" xfId="115" xr:uid="{00000000-0005-0000-0000-000072000000}"/>
    <cellStyle name="Buena 4" xfId="116" xr:uid="{00000000-0005-0000-0000-000073000000}"/>
    <cellStyle name="Buena 5" xfId="117" xr:uid="{00000000-0005-0000-0000-000074000000}"/>
    <cellStyle name="Buena 6" xfId="118" xr:uid="{00000000-0005-0000-0000-000075000000}"/>
    <cellStyle name="Buena 7" xfId="119" xr:uid="{00000000-0005-0000-0000-000076000000}"/>
    <cellStyle name="Cálculo 2" xfId="120" xr:uid="{00000000-0005-0000-0000-000077000000}"/>
    <cellStyle name="Cálculo 3" xfId="121" xr:uid="{00000000-0005-0000-0000-000078000000}"/>
    <cellStyle name="Cálculo 4" xfId="122" xr:uid="{00000000-0005-0000-0000-000079000000}"/>
    <cellStyle name="Cálculo 5" xfId="123" xr:uid="{00000000-0005-0000-0000-00007A000000}"/>
    <cellStyle name="Cálculo 6" xfId="124" xr:uid="{00000000-0005-0000-0000-00007B000000}"/>
    <cellStyle name="Cálculo 7" xfId="125" xr:uid="{00000000-0005-0000-0000-00007C000000}"/>
    <cellStyle name="Celda de comprobación 2" xfId="126" xr:uid="{00000000-0005-0000-0000-00007D000000}"/>
    <cellStyle name="Celda de comprobación 3" xfId="127" xr:uid="{00000000-0005-0000-0000-00007E000000}"/>
    <cellStyle name="Celda de comprobación 4" xfId="128" xr:uid="{00000000-0005-0000-0000-00007F000000}"/>
    <cellStyle name="Celda de comprobación 5" xfId="129" xr:uid="{00000000-0005-0000-0000-000080000000}"/>
    <cellStyle name="Celda de comprobación 6" xfId="130" xr:uid="{00000000-0005-0000-0000-000081000000}"/>
    <cellStyle name="Celda de comprobación 7" xfId="131" xr:uid="{00000000-0005-0000-0000-000082000000}"/>
    <cellStyle name="Celda vinculada 2" xfId="132" xr:uid="{00000000-0005-0000-0000-000083000000}"/>
    <cellStyle name="Celda vinculada 3" xfId="133" xr:uid="{00000000-0005-0000-0000-000084000000}"/>
    <cellStyle name="Celda vinculada 4" xfId="134" xr:uid="{00000000-0005-0000-0000-000085000000}"/>
    <cellStyle name="Celda vinculada 5" xfId="135" xr:uid="{00000000-0005-0000-0000-000086000000}"/>
    <cellStyle name="Celda vinculada 6" xfId="136" xr:uid="{00000000-0005-0000-0000-000087000000}"/>
    <cellStyle name="Celda vinculada 7" xfId="137" xr:uid="{00000000-0005-0000-0000-000088000000}"/>
    <cellStyle name="cell" xfId="138" xr:uid="{00000000-0005-0000-0000-000089000000}"/>
    <cellStyle name="cell 2" xfId="139" xr:uid="{00000000-0005-0000-0000-00008A000000}"/>
    <cellStyle name="cell 2 2" xfId="140" xr:uid="{00000000-0005-0000-0000-00008B000000}"/>
    <cellStyle name="cell 3" xfId="141" xr:uid="{00000000-0005-0000-0000-00008C000000}"/>
    <cellStyle name="cell_órdenes de protección" xfId="142" xr:uid="{00000000-0005-0000-0000-00008D000000}"/>
    <cellStyle name="Encabezado 4 2" xfId="143" xr:uid="{00000000-0005-0000-0000-00008E000000}"/>
    <cellStyle name="Encabezado 4 3" xfId="144" xr:uid="{00000000-0005-0000-0000-00008F000000}"/>
    <cellStyle name="Encabezado 4 4" xfId="145" xr:uid="{00000000-0005-0000-0000-000090000000}"/>
    <cellStyle name="Encabezado 4 5" xfId="146" xr:uid="{00000000-0005-0000-0000-000091000000}"/>
    <cellStyle name="Encabezado 4 6" xfId="147" xr:uid="{00000000-0005-0000-0000-000092000000}"/>
    <cellStyle name="Encabezado 4 7" xfId="148" xr:uid="{00000000-0005-0000-0000-000093000000}"/>
    <cellStyle name="Énfasis1 2" xfId="149" xr:uid="{00000000-0005-0000-0000-000094000000}"/>
    <cellStyle name="Énfasis1 3" xfId="150" xr:uid="{00000000-0005-0000-0000-000095000000}"/>
    <cellStyle name="Énfasis1 4" xfId="151" xr:uid="{00000000-0005-0000-0000-000096000000}"/>
    <cellStyle name="Énfasis1 5" xfId="152" xr:uid="{00000000-0005-0000-0000-000097000000}"/>
    <cellStyle name="Énfasis1 6" xfId="153" xr:uid="{00000000-0005-0000-0000-000098000000}"/>
    <cellStyle name="Énfasis1 7" xfId="154" xr:uid="{00000000-0005-0000-0000-000099000000}"/>
    <cellStyle name="Énfasis2 2" xfId="155" xr:uid="{00000000-0005-0000-0000-00009A000000}"/>
    <cellStyle name="Énfasis2 3" xfId="156" xr:uid="{00000000-0005-0000-0000-00009B000000}"/>
    <cellStyle name="Énfasis2 4" xfId="157" xr:uid="{00000000-0005-0000-0000-00009C000000}"/>
    <cellStyle name="Énfasis2 5" xfId="158" xr:uid="{00000000-0005-0000-0000-00009D000000}"/>
    <cellStyle name="Énfasis2 6" xfId="159" xr:uid="{00000000-0005-0000-0000-00009E000000}"/>
    <cellStyle name="Énfasis2 7" xfId="160" xr:uid="{00000000-0005-0000-0000-00009F000000}"/>
    <cellStyle name="Énfasis3 2" xfId="161" xr:uid="{00000000-0005-0000-0000-0000A0000000}"/>
    <cellStyle name="Énfasis3 3" xfId="162" xr:uid="{00000000-0005-0000-0000-0000A1000000}"/>
    <cellStyle name="Énfasis3 4" xfId="163" xr:uid="{00000000-0005-0000-0000-0000A2000000}"/>
    <cellStyle name="Énfasis3 5" xfId="164" xr:uid="{00000000-0005-0000-0000-0000A3000000}"/>
    <cellStyle name="Énfasis3 6" xfId="165" xr:uid="{00000000-0005-0000-0000-0000A4000000}"/>
    <cellStyle name="Énfasis3 7" xfId="166" xr:uid="{00000000-0005-0000-0000-0000A5000000}"/>
    <cellStyle name="Énfasis4 2" xfId="167" xr:uid="{00000000-0005-0000-0000-0000A6000000}"/>
    <cellStyle name="Énfasis4 3" xfId="168" xr:uid="{00000000-0005-0000-0000-0000A7000000}"/>
    <cellStyle name="Énfasis4 4" xfId="169" xr:uid="{00000000-0005-0000-0000-0000A8000000}"/>
    <cellStyle name="Énfasis4 5" xfId="170" xr:uid="{00000000-0005-0000-0000-0000A9000000}"/>
    <cellStyle name="Énfasis4 6" xfId="171" xr:uid="{00000000-0005-0000-0000-0000AA000000}"/>
    <cellStyle name="Énfasis4 7" xfId="172" xr:uid="{00000000-0005-0000-0000-0000AB000000}"/>
    <cellStyle name="Énfasis5 2" xfId="173" xr:uid="{00000000-0005-0000-0000-0000AC000000}"/>
    <cellStyle name="Énfasis5 3" xfId="174" xr:uid="{00000000-0005-0000-0000-0000AD000000}"/>
    <cellStyle name="Énfasis5 4" xfId="175" xr:uid="{00000000-0005-0000-0000-0000AE000000}"/>
    <cellStyle name="Énfasis5 5" xfId="176" xr:uid="{00000000-0005-0000-0000-0000AF000000}"/>
    <cellStyle name="Énfasis5 6" xfId="177" xr:uid="{00000000-0005-0000-0000-0000B0000000}"/>
    <cellStyle name="Énfasis5 7" xfId="178" xr:uid="{00000000-0005-0000-0000-0000B1000000}"/>
    <cellStyle name="Énfasis6 2" xfId="179" xr:uid="{00000000-0005-0000-0000-0000B2000000}"/>
    <cellStyle name="Énfasis6 3" xfId="180" xr:uid="{00000000-0005-0000-0000-0000B3000000}"/>
    <cellStyle name="Énfasis6 4" xfId="181" xr:uid="{00000000-0005-0000-0000-0000B4000000}"/>
    <cellStyle name="Énfasis6 5" xfId="182" xr:uid="{00000000-0005-0000-0000-0000B5000000}"/>
    <cellStyle name="Énfasis6 6" xfId="183" xr:uid="{00000000-0005-0000-0000-0000B6000000}"/>
    <cellStyle name="Énfasis6 7" xfId="184" xr:uid="{00000000-0005-0000-0000-0000B7000000}"/>
    <cellStyle name="Entrada 2" xfId="185" xr:uid="{00000000-0005-0000-0000-0000B8000000}"/>
    <cellStyle name="Entrada 3" xfId="186" xr:uid="{00000000-0005-0000-0000-0000B9000000}"/>
    <cellStyle name="Entrada 4" xfId="187" xr:uid="{00000000-0005-0000-0000-0000BA000000}"/>
    <cellStyle name="Entrada 5" xfId="188" xr:uid="{00000000-0005-0000-0000-0000BB000000}"/>
    <cellStyle name="Entrada 6" xfId="189" xr:uid="{00000000-0005-0000-0000-0000BC000000}"/>
    <cellStyle name="Entrada 7" xfId="190" xr:uid="{00000000-0005-0000-0000-0000BD000000}"/>
    <cellStyle name="Euro" xfId="191" xr:uid="{00000000-0005-0000-0000-0000BE000000}"/>
    <cellStyle name="Euro 2" xfId="192" xr:uid="{00000000-0005-0000-0000-0000BF000000}"/>
    <cellStyle name="Euro 2 2" xfId="193" xr:uid="{00000000-0005-0000-0000-0000C0000000}"/>
    <cellStyle name="Euro 2 3" xfId="194" xr:uid="{00000000-0005-0000-0000-0000C1000000}"/>
    <cellStyle name="Euro 3" xfId="195" xr:uid="{00000000-0005-0000-0000-0000C2000000}"/>
    <cellStyle name="Euro 3 2" xfId="196" xr:uid="{00000000-0005-0000-0000-0000C3000000}"/>
    <cellStyle name="Euro 4" xfId="197" xr:uid="{00000000-0005-0000-0000-0000C4000000}"/>
    <cellStyle name="Hipervínculo" xfId="198" builtinId="8"/>
    <cellStyle name="Hipervínculo 2" xfId="199" xr:uid="{00000000-0005-0000-0000-0000C6000000}"/>
    <cellStyle name="Hipervínculo 2 2" xfId="200" xr:uid="{00000000-0005-0000-0000-0000C7000000}"/>
    <cellStyle name="Hipervínculo 2 3" xfId="201" xr:uid="{00000000-0005-0000-0000-0000C8000000}"/>
    <cellStyle name="Hipervínculo 2 4" xfId="202" xr:uid="{00000000-0005-0000-0000-0000C9000000}"/>
    <cellStyle name="Hipervínculo 3" xfId="203" xr:uid="{00000000-0005-0000-0000-0000CA000000}"/>
    <cellStyle name="Hipervínculo 4" xfId="204" xr:uid="{00000000-0005-0000-0000-0000CB000000}"/>
    <cellStyle name="Incorrecto 2" xfId="205" xr:uid="{00000000-0005-0000-0000-0000CC000000}"/>
    <cellStyle name="Incorrecto 3" xfId="206" xr:uid="{00000000-0005-0000-0000-0000CD000000}"/>
    <cellStyle name="Incorrecto 4" xfId="207" xr:uid="{00000000-0005-0000-0000-0000CE000000}"/>
    <cellStyle name="Incorrecto 5" xfId="208" xr:uid="{00000000-0005-0000-0000-0000CF000000}"/>
    <cellStyle name="Incorrecto 6" xfId="209" xr:uid="{00000000-0005-0000-0000-0000D0000000}"/>
    <cellStyle name="Incorrecto 7" xfId="210" xr:uid="{00000000-0005-0000-0000-0000D1000000}"/>
    <cellStyle name="Millares" xfId="211" builtinId="3"/>
    <cellStyle name="Millares 2" xfId="212" xr:uid="{00000000-0005-0000-0000-0000D3000000}"/>
    <cellStyle name="Millares 2 2" xfId="213" xr:uid="{00000000-0005-0000-0000-0000D4000000}"/>
    <cellStyle name="Moneda [0] 2" xfId="214" xr:uid="{00000000-0005-0000-0000-0000D5000000}"/>
    <cellStyle name="Moneda [0] 2 2" xfId="215" xr:uid="{00000000-0005-0000-0000-0000D6000000}"/>
    <cellStyle name="Moneda [0] 3" xfId="216" xr:uid="{00000000-0005-0000-0000-0000D7000000}"/>
    <cellStyle name="Moneda 2" xfId="217" xr:uid="{00000000-0005-0000-0000-0000D8000000}"/>
    <cellStyle name="Moneda 2 2" xfId="218" xr:uid="{00000000-0005-0000-0000-0000D9000000}"/>
    <cellStyle name="Neutral 2" xfId="219" xr:uid="{00000000-0005-0000-0000-0000DA000000}"/>
    <cellStyle name="Neutral 3" xfId="220" xr:uid="{00000000-0005-0000-0000-0000DB000000}"/>
    <cellStyle name="Neutral 4" xfId="221" xr:uid="{00000000-0005-0000-0000-0000DC000000}"/>
    <cellStyle name="Neutral 5" xfId="222" xr:uid="{00000000-0005-0000-0000-0000DD000000}"/>
    <cellStyle name="Neutral 6" xfId="223" xr:uid="{00000000-0005-0000-0000-0000DE000000}"/>
    <cellStyle name="Neutral 7" xfId="224" xr:uid="{00000000-0005-0000-0000-0000DF000000}"/>
    <cellStyle name="Normal" xfId="0" builtinId="0"/>
    <cellStyle name="Normal 10" xfId="225" xr:uid="{00000000-0005-0000-0000-0000E1000000}"/>
    <cellStyle name="Normal 10 2" xfId="226" xr:uid="{00000000-0005-0000-0000-0000E2000000}"/>
    <cellStyle name="Normal 11" xfId="227" xr:uid="{00000000-0005-0000-0000-0000E3000000}"/>
    <cellStyle name="Normal 11 2" xfId="228" xr:uid="{00000000-0005-0000-0000-0000E4000000}"/>
    <cellStyle name="Normal 12" xfId="229" xr:uid="{00000000-0005-0000-0000-0000E5000000}"/>
    <cellStyle name="Normal 12 2" xfId="230" xr:uid="{00000000-0005-0000-0000-0000E6000000}"/>
    <cellStyle name="Normal 13" xfId="231" xr:uid="{00000000-0005-0000-0000-0000E7000000}"/>
    <cellStyle name="Normal 13 2" xfId="232" xr:uid="{00000000-0005-0000-0000-0000E8000000}"/>
    <cellStyle name="Normal 14" xfId="233" xr:uid="{00000000-0005-0000-0000-0000E9000000}"/>
    <cellStyle name="Normal 14 2" xfId="234" xr:uid="{00000000-0005-0000-0000-0000EA000000}"/>
    <cellStyle name="Normal 15" xfId="235" xr:uid="{00000000-0005-0000-0000-0000EB000000}"/>
    <cellStyle name="Normal 15 2" xfId="236" xr:uid="{00000000-0005-0000-0000-0000EC000000}"/>
    <cellStyle name="Normal 16" xfId="237" xr:uid="{00000000-0005-0000-0000-0000ED000000}"/>
    <cellStyle name="Normal 16 2" xfId="238" xr:uid="{00000000-0005-0000-0000-0000EE000000}"/>
    <cellStyle name="Normal 17" xfId="239" xr:uid="{00000000-0005-0000-0000-0000EF000000}"/>
    <cellStyle name="Normal 17 2" xfId="240" xr:uid="{00000000-0005-0000-0000-0000F0000000}"/>
    <cellStyle name="Normal 18" xfId="241" xr:uid="{00000000-0005-0000-0000-0000F1000000}"/>
    <cellStyle name="Normal 19" xfId="242" xr:uid="{00000000-0005-0000-0000-0000F2000000}"/>
    <cellStyle name="Normal 19 2" xfId="243" xr:uid="{00000000-0005-0000-0000-0000F3000000}"/>
    <cellStyle name="Normal 2" xfId="244" xr:uid="{00000000-0005-0000-0000-0000F4000000}"/>
    <cellStyle name="Normal 2 2" xfId="245" xr:uid="{00000000-0005-0000-0000-0000F5000000}"/>
    <cellStyle name="Normal 2 2 2" xfId="246" xr:uid="{00000000-0005-0000-0000-0000F6000000}"/>
    <cellStyle name="Normal 2 2 2 2" xfId="247" xr:uid="{00000000-0005-0000-0000-0000F7000000}"/>
    <cellStyle name="Normal 2 2 2 2 2" xfId="248" xr:uid="{00000000-0005-0000-0000-0000F8000000}"/>
    <cellStyle name="Normal 2 2 2 2 3" xfId="249" xr:uid="{00000000-0005-0000-0000-0000F9000000}"/>
    <cellStyle name="Normal 2 2 3" xfId="250" xr:uid="{00000000-0005-0000-0000-0000FA000000}"/>
    <cellStyle name="Normal 2 2 3 2" xfId="251" xr:uid="{00000000-0005-0000-0000-0000FB000000}"/>
    <cellStyle name="Normal 2 2 3 3" xfId="252" xr:uid="{00000000-0005-0000-0000-0000FC000000}"/>
    <cellStyle name="Normal 2 2 4" xfId="253" xr:uid="{00000000-0005-0000-0000-0000FD000000}"/>
    <cellStyle name="Normal 2 2 5" xfId="254" xr:uid="{00000000-0005-0000-0000-0000FE000000}"/>
    <cellStyle name="Normal 2 2 6" xfId="255" xr:uid="{00000000-0005-0000-0000-0000FF000000}"/>
    <cellStyle name="Normal 2 2 7" xfId="256" xr:uid="{00000000-0005-0000-0000-000000010000}"/>
    <cellStyle name="Normal 2 3" xfId="257" xr:uid="{00000000-0005-0000-0000-000001010000}"/>
    <cellStyle name="Normal 2 3 2" xfId="258" xr:uid="{00000000-0005-0000-0000-000002010000}"/>
    <cellStyle name="Normal 2 3 2 2" xfId="259" xr:uid="{00000000-0005-0000-0000-000003010000}"/>
    <cellStyle name="Normal 2 3 3" xfId="260" xr:uid="{00000000-0005-0000-0000-000004010000}"/>
    <cellStyle name="Normal 2 4" xfId="261" xr:uid="{00000000-0005-0000-0000-000005010000}"/>
    <cellStyle name="Normal 2 5" xfId="262" xr:uid="{00000000-0005-0000-0000-000006010000}"/>
    <cellStyle name="Normal 2 5 2" xfId="263" xr:uid="{00000000-0005-0000-0000-000007010000}"/>
    <cellStyle name="Normal 2 6" xfId="264" xr:uid="{00000000-0005-0000-0000-000008010000}"/>
    <cellStyle name="Normal 2 7" xfId="265" xr:uid="{00000000-0005-0000-0000-000009010000}"/>
    <cellStyle name="Normal 2_órdenes de protección" xfId="266" xr:uid="{00000000-0005-0000-0000-00000A010000}"/>
    <cellStyle name="Normal 20" xfId="267" xr:uid="{00000000-0005-0000-0000-00000B010000}"/>
    <cellStyle name="Normal 21" xfId="268" xr:uid="{00000000-0005-0000-0000-00000C010000}"/>
    <cellStyle name="Normal 22" xfId="269" xr:uid="{00000000-0005-0000-0000-00000D010000}"/>
    <cellStyle name="Normal 23" xfId="270" xr:uid="{00000000-0005-0000-0000-00000E010000}"/>
    <cellStyle name="Normal 24" xfId="271" xr:uid="{00000000-0005-0000-0000-00000F010000}"/>
    <cellStyle name="Normal 25" xfId="272" xr:uid="{00000000-0005-0000-0000-000010010000}"/>
    <cellStyle name="Normal 26" xfId="273" xr:uid="{00000000-0005-0000-0000-000011010000}"/>
    <cellStyle name="Normal 26 2" xfId="274" xr:uid="{00000000-0005-0000-0000-000012010000}"/>
    <cellStyle name="Normal 27" xfId="275" xr:uid="{00000000-0005-0000-0000-000013010000}"/>
    <cellStyle name="Normal 27 2" xfId="276" xr:uid="{00000000-0005-0000-0000-000014010000}"/>
    <cellStyle name="Normal 28" xfId="277" xr:uid="{00000000-0005-0000-0000-000015010000}"/>
    <cellStyle name="Normal 28 2" xfId="278" xr:uid="{00000000-0005-0000-0000-000016010000}"/>
    <cellStyle name="Normal 29" xfId="279" xr:uid="{00000000-0005-0000-0000-000017010000}"/>
    <cellStyle name="Normal 29 2" xfId="280" xr:uid="{00000000-0005-0000-0000-000018010000}"/>
    <cellStyle name="Normal 3" xfId="281" xr:uid="{00000000-0005-0000-0000-000019010000}"/>
    <cellStyle name="Normal 3 2" xfId="282" xr:uid="{00000000-0005-0000-0000-00001A010000}"/>
    <cellStyle name="Normal 3 3" xfId="283" xr:uid="{00000000-0005-0000-0000-00001B010000}"/>
    <cellStyle name="Normal 3 4" xfId="284" xr:uid="{00000000-0005-0000-0000-00001C010000}"/>
    <cellStyle name="Normal 3 5" xfId="285" xr:uid="{00000000-0005-0000-0000-00001D010000}"/>
    <cellStyle name="Normal 30" xfId="286" xr:uid="{00000000-0005-0000-0000-00001E010000}"/>
    <cellStyle name="Normal 30 2" xfId="287" xr:uid="{00000000-0005-0000-0000-00001F010000}"/>
    <cellStyle name="Normal 31" xfId="288" xr:uid="{00000000-0005-0000-0000-000020010000}"/>
    <cellStyle name="Normal 31 2" xfId="289" xr:uid="{00000000-0005-0000-0000-000021010000}"/>
    <cellStyle name="Normal 32" xfId="290" xr:uid="{00000000-0005-0000-0000-000022010000}"/>
    <cellStyle name="Normal 32 2" xfId="291" xr:uid="{00000000-0005-0000-0000-000023010000}"/>
    <cellStyle name="Normal 33" xfId="292" xr:uid="{00000000-0005-0000-0000-000024010000}"/>
    <cellStyle name="Normal 33 2" xfId="293" xr:uid="{00000000-0005-0000-0000-000025010000}"/>
    <cellStyle name="Normal 34" xfId="294" xr:uid="{00000000-0005-0000-0000-000026010000}"/>
    <cellStyle name="Normal 34 2" xfId="295" xr:uid="{00000000-0005-0000-0000-000027010000}"/>
    <cellStyle name="Normal 35" xfId="296" xr:uid="{00000000-0005-0000-0000-000028010000}"/>
    <cellStyle name="Normal 35 2" xfId="297" xr:uid="{00000000-0005-0000-0000-000029010000}"/>
    <cellStyle name="Normal 36" xfId="298" xr:uid="{00000000-0005-0000-0000-00002A010000}"/>
    <cellStyle name="Normal 36 2" xfId="299" xr:uid="{00000000-0005-0000-0000-00002B010000}"/>
    <cellStyle name="Normal 37" xfId="300" xr:uid="{00000000-0005-0000-0000-00002C010000}"/>
    <cellStyle name="Normal 37 2" xfId="301" xr:uid="{00000000-0005-0000-0000-00002D010000}"/>
    <cellStyle name="Normal 38" xfId="302" xr:uid="{00000000-0005-0000-0000-00002E010000}"/>
    <cellStyle name="Normal 38 2" xfId="303" xr:uid="{00000000-0005-0000-0000-00002F010000}"/>
    <cellStyle name="Normal 39" xfId="304" xr:uid="{00000000-0005-0000-0000-000030010000}"/>
    <cellStyle name="Normal 39 2" xfId="305" xr:uid="{00000000-0005-0000-0000-000031010000}"/>
    <cellStyle name="Normal 4" xfId="306" xr:uid="{00000000-0005-0000-0000-000032010000}"/>
    <cellStyle name="Normal 4 2" xfId="307" xr:uid="{00000000-0005-0000-0000-000033010000}"/>
    <cellStyle name="Normal 4 2 2" xfId="308" xr:uid="{00000000-0005-0000-0000-000034010000}"/>
    <cellStyle name="Normal 4 3" xfId="309" xr:uid="{00000000-0005-0000-0000-000035010000}"/>
    <cellStyle name="Normal 4 4" xfId="310" xr:uid="{00000000-0005-0000-0000-000036010000}"/>
    <cellStyle name="Normal 4_órdenes de protección" xfId="311" xr:uid="{00000000-0005-0000-0000-000037010000}"/>
    <cellStyle name="Normal 40" xfId="312" xr:uid="{00000000-0005-0000-0000-000038010000}"/>
    <cellStyle name="Normal 40 2" xfId="313" xr:uid="{00000000-0005-0000-0000-000039010000}"/>
    <cellStyle name="Normal 41" xfId="314" xr:uid="{00000000-0005-0000-0000-00003A010000}"/>
    <cellStyle name="Normal 41 2" xfId="315" xr:uid="{00000000-0005-0000-0000-00003B010000}"/>
    <cellStyle name="Normal 42" xfId="316" xr:uid="{00000000-0005-0000-0000-00003C010000}"/>
    <cellStyle name="Normal 42 2" xfId="317" xr:uid="{00000000-0005-0000-0000-00003D010000}"/>
    <cellStyle name="Normal 43" xfId="318" xr:uid="{00000000-0005-0000-0000-00003E010000}"/>
    <cellStyle name="Normal 43 2" xfId="319" xr:uid="{00000000-0005-0000-0000-00003F010000}"/>
    <cellStyle name="Normal 44" xfId="320" xr:uid="{00000000-0005-0000-0000-000040010000}"/>
    <cellStyle name="Normal 44 2" xfId="321" xr:uid="{00000000-0005-0000-0000-000041010000}"/>
    <cellStyle name="Normal 45" xfId="322" xr:uid="{00000000-0005-0000-0000-000042010000}"/>
    <cellStyle name="Normal 45 2" xfId="323" xr:uid="{00000000-0005-0000-0000-000043010000}"/>
    <cellStyle name="Normal 46" xfId="324" xr:uid="{00000000-0005-0000-0000-000044010000}"/>
    <cellStyle name="Normal 46 2" xfId="325" xr:uid="{00000000-0005-0000-0000-000045010000}"/>
    <cellStyle name="Normal 47" xfId="326" xr:uid="{00000000-0005-0000-0000-000046010000}"/>
    <cellStyle name="Normal 47 2" xfId="327" xr:uid="{00000000-0005-0000-0000-000047010000}"/>
    <cellStyle name="Normal 48" xfId="328" xr:uid="{00000000-0005-0000-0000-000048010000}"/>
    <cellStyle name="Normal 48 2" xfId="329" xr:uid="{00000000-0005-0000-0000-000049010000}"/>
    <cellStyle name="Normal 49" xfId="330" xr:uid="{00000000-0005-0000-0000-00004A010000}"/>
    <cellStyle name="Normal 5" xfId="331" xr:uid="{00000000-0005-0000-0000-00004B010000}"/>
    <cellStyle name="Normal 5 2" xfId="332" xr:uid="{00000000-0005-0000-0000-00004C010000}"/>
    <cellStyle name="Normal 5 2 2" xfId="333" xr:uid="{00000000-0005-0000-0000-00004D010000}"/>
    <cellStyle name="Normal 5 2 3" xfId="334" xr:uid="{00000000-0005-0000-0000-00004E010000}"/>
    <cellStyle name="Normal 5 3" xfId="335" xr:uid="{00000000-0005-0000-0000-00004F010000}"/>
    <cellStyle name="Normal 5 4" xfId="336" xr:uid="{00000000-0005-0000-0000-000050010000}"/>
    <cellStyle name="Normal 5 5" xfId="337" xr:uid="{00000000-0005-0000-0000-000051010000}"/>
    <cellStyle name="Normal 5 5 2" xfId="338" xr:uid="{00000000-0005-0000-0000-000052010000}"/>
    <cellStyle name="Normal 5 6" xfId="339" xr:uid="{00000000-0005-0000-0000-000053010000}"/>
    <cellStyle name="Normal 5 7" xfId="340" xr:uid="{00000000-0005-0000-0000-000054010000}"/>
    <cellStyle name="Normal 5_órdenes de protección" xfId="341" xr:uid="{00000000-0005-0000-0000-000055010000}"/>
    <cellStyle name="Normal 50" xfId="342" xr:uid="{00000000-0005-0000-0000-000056010000}"/>
    <cellStyle name="Normal 51" xfId="343" xr:uid="{00000000-0005-0000-0000-000057010000}"/>
    <cellStyle name="Normal 52" xfId="344" xr:uid="{00000000-0005-0000-0000-000058010000}"/>
    <cellStyle name="Normal 53" xfId="345" xr:uid="{00000000-0005-0000-0000-000059010000}"/>
    <cellStyle name="Normal 53 2" xfId="346" xr:uid="{00000000-0005-0000-0000-00005A010000}"/>
    <cellStyle name="Normal 54" xfId="347" xr:uid="{00000000-0005-0000-0000-00005B010000}"/>
    <cellStyle name="Normal 54 2" xfId="348" xr:uid="{00000000-0005-0000-0000-00005C010000}"/>
    <cellStyle name="Normal 55" xfId="349" xr:uid="{00000000-0005-0000-0000-00005D010000}"/>
    <cellStyle name="Normal 55 2" xfId="350" xr:uid="{00000000-0005-0000-0000-00005E010000}"/>
    <cellStyle name="Normal 56" xfId="351" xr:uid="{00000000-0005-0000-0000-00005F010000}"/>
    <cellStyle name="Normal 57" xfId="352" xr:uid="{00000000-0005-0000-0000-000060010000}"/>
    <cellStyle name="Normal 58" xfId="353" xr:uid="{00000000-0005-0000-0000-000061010000}"/>
    <cellStyle name="Normal 59" xfId="354" xr:uid="{00000000-0005-0000-0000-000062010000}"/>
    <cellStyle name="Normal 6" xfId="355" xr:uid="{00000000-0005-0000-0000-000063010000}"/>
    <cellStyle name="Normal 6 2" xfId="356" xr:uid="{00000000-0005-0000-0000-000064010000}"/>
    <cellStyle name="Normal 6 3" xfId="357" xr:uid="{00000000-0005-0000-0000-000065010000}"/>
    <cellStyle name="Normal 6 4" xfId="358" xr:uid="{00000000-0005-0000-0000-000066010000}"/>
    <cellStyle name="Normal 6 5" xfId="359" xr:uid="{00000000-0005-0000-0000-000067010000}"/>
    <cellStyle name="Normal 60" xfId="360" xr:uid="{00000000-0005-0000-0000-000068010000}"/>
    <cellStyle name="Normal 61" xfId="361" xr:uid="{00000000-0005-0000-0000-000069010000}"/>
    <cellStyle name="Normal 7" xfId="362" xr:uid="{00000000-0005-0000-0000-00006A010000}"/>
    <cellStyle name="Normal 7 2" xfId="363" xr:uid="{00000000-0005-0000-0000-00006B010000}"/>
    <cellStyle name="Normal 7 2 2" xfId="364" xr:uid="{00000000-0005-0000-0000-00006C010000}"/>
    <cellStyle name="Normal 7 2 3" xfId="365" xr:uid="{00000000-0005-0000-0000-00006D010000}"/>
    <cellStyle name="Normal 7 3" xfId="366" xr:uid="{00000000-0005-0000-0000-00006E010000}"/>
    <cellStyle name="Normal 7 3 2" xfId="367" xr:uid="{00000000-0005-0000-0000-00006F010000}"/>
    <cellStyle name="Normal 7 4" xfId="368" xr:uid="{00000000-0005-0000-0000-000070010000}"/>
    <cellStyle name="Normal 7 5" xfId="369" xr:uid="{00000000-0005-0000-0000-000071010000}"/>
    <cellStyle name="Normal 8" xfId="370" xr:uid="{00000000-0005-0000-0000-000072010000}"/>
    <cellStyle name="Normal 8 2" xfId="371" xr:uid="{00000000-0005-0000-0000-000073010000}"/>
    <cellStyle name="Normal 9" xfId="372" xr:uid="{00000000-0005-0000-0000-000074010000}"/>
    <cellStyle name="Normal 9 2" xfId="373" xr:uid="{00000000-0005-0000-0000-000075010000}"/>
    <cellStyle name="Notas 2" xfId="374" xr:uid="{00000000-0005-0000-0000-000076010000}"/>
    <cellStyle name="Notas 2 2" xfId="375" xr:uid="{00000000-0005-0000-0000-000077010000}"/>
    <cellStyle name="Notas 3" xfId="376" xr:uid="{00000000-0005-0000-0000-000078010000}"/>
    <cellStyle name="Notas 3 2" xfId="377" xr:uid="{00000000-0005-0000-0000-000079010000}"/>
    <cellStyle name="Notas 4" xfId="378" xr:uid="{00000000-0005-0000-0000-00007A010000}"/>
    <cellStyle name="Notas 4 2" xfId="379" xr:uid="{00000000-0005-0000-0000-00007B010000}"/>
    <cellStyle name="Notas 5" xfId="380" xr:uid="{00000000-0005-0000-0000-00007C010000}"/>
    <cellStyle name="Notas 6" xfId="381" xr:uid="{00000000-0005-0000-0000-00007D010000}"/>
    <cellStyle name="Notas 7" xfId="382" xr:uid="{00000000-0005-0000-0000-00007E010000}"/>
    <cellStyle name="Notas 7 2" xfId="383" xr:uid="{00000000-0005-0000-0000-00007F010000}"/>
    <cellStyle name="Notas 8" xfId="384" xr:uid="{00000000-0005-0000-0000-000080010000}"/>
    <cellStyle name="Notas 8 2" xfId="385" xr:uid="{00000000-0005-0000-0000-000081010000}"/>
    <cellStyle name="Porcentaje 2" xfId="386" xr:uid="{00000000-0005-0000-0000-000083010000}"/>
    <cellStyle name="Porcentaje 2 2" xfId="387" xr:uid="{00000000-0005-0000-0000-000084010000}"/>
    <cellStyle name="Porcentaje 2 3" xfId="388" xr:uid="{00000000-0005-0000-0000-000085010000}"/>
    <cellStyle name="Porcentaje 2 4" xfId="389" xr:uid="{00000000-0005-0000-0000-000086010000}"/>
    <cellStyle name="Porcentaje 2 5" xfId="390" xr:uid="{00000000-0005-0000-0000-000087010000}"/>
    <cellStyle name="Porcentaje 2 6" xfId="391" xr:uid="{00000000-0005-0000-0000-000088010000}"/>
    <cellStyle name="Porcentaje 3" xfId="392" xr:uid="{00000000-0005-0000-0000-000089010000}"/>
    <cellStyle name="Porcentaje 3 2" xfId="393" xr:uid="{00000000-0005-0000-0000-00008A010000}"/>
    <cellStyle name="Porcentaje 3 2 2" xfId="394" xr:uid="{00000000-0005-0000-0000-00008B010000}"/>
    <cellStyle name="Porcentaje 3 3" xfId="395" xr:uid="{00000000-0005-0000-0000-00008C010000}"/>
    <cellStyle name="Porcentaje 3 4" xfId="396" xr:uid="{00000000-0005-0000-0000-00008D010000}"/>
    <cellStyle name="Porcentaje 4" xfId="397" xr:uid="{00000000-0005-0000-0000-00008E010000}"/>
    <cellStyle name="Porcentaje 4 2" xfId="398" xr:uid="{00000000-0005-0000-0000-00008F010000}"/>
    <cellStyle name="Porcentaje 5" xfId="399" xr:uid="{00000000-0005-0000-0000-000090010000}"/>
    <cellStyle name="Porcentaje 5 2" xfId="400" xr:uid="{00000000-0005-0000-0000-000091010000}"/>
    <cellStyle name="Porcentaje 6" xfId="401" xr:uid="{00000000-0005-0000-0000-000092010000}"/>
    <cellStyle name="Porcentaje 6 2" xfId="402" xr:uid="{00000000-0005-0000-0000-000093010000}"/>
    <cellStyle name="Porcentaje 7" xfId="403" xr:uid="{00000000-0005-0000-0000-000094010000}"/>
    <cellStyle name="Porcentaje 7 2" xfId="404" xr:uid="{00000000-0005-0000-0000-000095010000}"/>
    <cellStyle name="Porcentaje 8" xfId="405" xr:uid="{00000000-0005-0000-0000-000096010000}"/>
    <cellStyle name="Salida 2" xfId="406" xr:uid="{00000000-0005-0000-0000-000097010000}"/>
    <cellStyle name="Salida 3" xfId="407" xr:uid="{00000000-0005-0000-0000-000098010000}"/>
    <cellStyle name="Salida 4" xfId="408" xr:uid="{00000000-0005-0000-0000-000099010000}"/>
    <cellStyle name="Salida 5" xfId="409" xr:uid="{00000000-0005-0000-0000-00009A010000}"/>
    <cellStyle name="Salida 6" xfId="410" xr:uid="{00000000-0005-0000-0000-00009B010000}"/>
    <cellStyle name="Salida 7" xfId="411" xr:uid="{00000000-0005-0000-0000-00009C010000}"/>
    <cellStyle name="Texto de advertencia 2" xfId="412" xr:uid="{00000000-0005-0000-0000-00009D010000}"/>
    <cellStyle name="Texto de advertencia 3" xfId="413" xr:uid="{00000000-0005-0000-0000-00009E010000}"/>
    <cellStyle name="Texto de advertencia 4" xfId="414" xr:uid="{00000000-0005-0000-0000-00009F010000}"/>
    <cellStyle name="Texto de advertencia 5" xfId="415" xr:uid="{00000000-0005-0000-0000-0000A0010000}"/>
    <cellStyle name="Texto de advertencia 6" xfId="416" xr:uid="{00000000-0005-0000-0000-0000A1010000}"/>
    <cellStyle name="Texto de advertencia 7" xfId="417" xr:uid="{00000000-0005-0000-0000-0000A2010000}"/>
    <cellStyle name="Texto explicativo 2" xfId="418" xr:uid="{00000000-0005-0000-0000-0000A3010000}"/>
    <cellStyle name="Texto explicativo 3" xfId="419" xr:uid="{00000000-0005-0000-0000-0000A4010000}"/>
    <cellStyle name="Texto explicativo 4" xfId="420" xr:uid="{00000000-0005-0000-0000-0000A5010000}"/>
    <cellStyle name="Texto explicativo 5" xfId="421" xr:uid="{00000000-0005-0000-0000-0000A6010000}"/>
    <cellStyle name="Texto explicativo 6" xfId="422" xr:uid="{00000000-0005-0000-0000-0000A7010000}"/>
    <cellStyle name="Texto explicativo 7" xfId="423" xr:uid="{00000000-0005-0000-0000-0000A8010000}"/>
    <cellStyle name="Título 1 2" xfId="424" xr:uid="{00000000-0005-0000-0000-0000A9010000}"/>
    <cellStyle name="Título 1 3" xfId="425" xr:uid="{00000000-0005-0000-0000-0000AA010000}"/>
    <cellStyle name="Título 1 4" xfId="426" xr:uid="{00000000-0005-0000-0000-0000AB010000}"/>
    <cellStyle name="Título 1 5" xfId="427" xr:uid="{00000000-0005-0000-0000-0000AC010000}"/>
    <cellStyle name="Título 1 6" xfId="428" xr:uid="{00000000-0005-0000-0000-0000AD010000}"/>
    <cellStyle name="Título 1 7" xfId="429" xr:uid="{00000000-0005-0000-0000-0000AE010000}"/>
    <cellStyle name="Título 2 2" xfId="430" xr:uid="{00000000-0005-0000-0000-0000AF010000}"/>
    <cellStyle name="Título 2 3" xfId="431" xr:uid="{00000000-0005-0000-0000-0000B0010000}"/>
    <cellStyle name="Título 2 4" xfId="432" xr:uid="{00000000-0005-0000-0000-0000B1010000}"/>
    <cellStyle name="Título 2 5" xfId="433" xr:uid="{00000000-0005-0000-0000-0000B2010000}"/>
    <cellStyle name="Título 2 6" xfId="434" xr:uid="{00000000-0005-0000-0000-0000B3010000}"/>
    <cellStyle name="Título 2 7" xfId="435" xr:uid="{00000000-0005-0000-0000-0000B4010000}"/>
    <cellStyle name="Título 3 2" xfId="436" xr:uid="{00000000-0005-0000-0000-0000B5010000}"/>
    <cellStyle name="Título 3 3" xfId="437" xr:uid="{00000000-0005-0000-0000-0000B6010000}"/>
    <cellStyle name="Título 3 4" xfId="438" xr:uid="{00000000-0005-0000-0000-0000B7010000}"/>
    <cellStyle name="Título 3 5" xfId="439" xr:uid="{00000000-0005-0000-0000-0000B8010000}"/>
    <cellStyle name="Título 3 6" xfId="440" xr:uid="{00000000-0005-0000-0000-0000B9010000}"/>
    <cellStyle name="Título 3 7" xfId="441" xr:uid="{00000000-0005-0000-0000-0000BA010000}"/>
    <cellStyle name="Título 4" xfId="442" xr:uid="{00000000-0005-0000-0000-0000BB010000}"/>
    <cellStyle name="Título 5" xfId="443" xr:uid="{00000000-0005-0000-0000-0000BC010000}"/>
    <cellStyle name="Título 6" xfId="444" xr:uid="{00000000-0005-0000-0000-0000BD010000}"/>
    <cellStyle name="Título 7" xfId="445" xr:uid="{00000000-0005-0000-0000-0000BE010000}"/>
    <cellStyle name="Título 8" xfId="446" xr:uid="{00000000-0005-0000-0000-0000BF010000}"/>
    <cellStyle name="Título 9" xfId="447" xr:uid="{00000000-0005-0000-0000-0000C0010000}"/>
    <cellStyle name="Total 2" xfId="448" xr:uid="{00000000-0005-0000-0000-0000C1010000}"/>
    <cellStyle name="Total 3" xfId="449" xr:uid="{00000000-0005-0000-0000-0000C2010000}"/>
    <cellStyle name="Total 4" xfId="450" xr:uid="{00000000-0005-0000-0000-0000C3010000}"/>
    <cellStyle name="Total 5" xfId="451" xr:uid="{00000000-0005-0000-0000-0000C4010000}"/>
    <cellStyle name="Total 6" xfId="452" xr:uid="{00000000-0005-0000-0000-0000C5010000}"/>
    <cellStyle name="Total 7" xfId="453" xr:uid="{00000000-0005-0000-0000-0000C6010000}"/>
  </cellStyles>
  <dxfs count="0"/>
  <tableStyles count="0" defaultTableStyle="TableStyleMedium2" defaultPivotStyle="PivotStyleLight16"/>
  <colors>
    <mruColors>
      <color rgb="FFD60093"/>
      <color rgb="FF008000"/>
      <color rgb="FF339966"/>
      <color rgb="FF339933"/>
      <color rgb="FF40C080"/>
      <color rgb="FF006600"/>
      <color rgb="FF00FF00"/>
      <color rgb="FF54823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styles" Target="styles.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chemeClr val="bg1"/>
                </a:solidFill>
              </a:defRPr>
            </a:pPr>
            <a:r>
              <a:rPr lang="en-US" b="1">
                <a:solidFill>
                  <a:schemeClr val="bg1"/>
                </a:solidFill>
              </a:rPr>
              <a:t>Colectivo de bonificación</a:t>
            </a:r>
          </a:p>
        </c:rich>
      </c:tx>
      <c:overlay val="0"/>
      <c:spPr>
        <a:solidFill>
          <a:srgbClr val="339933"/>
        </a:solidFill>
      </c:spPr>
    </c:title>
    <c:autoTitleDeleted val="0"/>
    <c:plotArea>
      <c:layout>
        <c:manualLayout>
          <c:layoutTarget val="inner"/>
          <c:xMode val="edge"/>
          <c:yMode val="edge"/>
          <c:x val="0.14516217880172388"/>
          <c:y val="0.15020875078787194"/>
          <c:w val="0.67803376429798123"/>
          <c:h val="0.72553796366851997"/>
        </c:manualLayout>
      </c:layout>
      <c:pieChart>
        <c:varyColors val="1"/>
        <c:ser>
          <c:idx val="0"/>
          <c:order val="0"/>
          <c:spPr>
            <a:solidFill>
              <a:srgbClr val="9999FF"/>
            </a:solidFill>
            <a:ln w="3175">
              <a:solidFill>
                <a:srgbClr val="339933"/>
              </a:solidFill>
              <a:prstDash val="solid"/>
            </a:ln>
          </c:spPr>
          <c:dPt>
            <c:idx val="0"/>
            <c:bubble3D val="0"/>
            <c:spPr>
              <a:solidFill>
                <a:srgbClr val="CCFFCC"/>
              </a:solidFill>
              <a:ln w="3175">
                <a:solidFill>
                  <a:srgbClr val="339933"/>
                </a:solidFill>
                <a:prstDash val="solid"/>
              </a:ln>
            </c:spPr>
            <c:extLst>
              <c:ext xmlns:c16="http://schemas.microsoft.com/office/drawing/2014/chart" uri="{C3380CC4-5D6E-409C-BE32-E72D297353CC}">
                <c16:uniqueId val="{00000001-F732-4EF4-9150-E12B87E162C0}"/>
              </c:ext>
            </c:extLst>
          </c:dPt>
          <c:dPt>
            <c:idx val="1"/>
            <c:bubble3D val="0"/>
            <c:spPr>
              <a:solidFill>
                <a:srgbClr val="339933"/>
              </a:solidFill>
              <a:ln w="3175">
                <a:solidFill>
                  <a:srgbClr val="339933"/>
                </a:solidFill>
                <a:prstDash val="solid"/>
              </a:ln>
            </c:spPr>
            <c:extLst>
              <c:ext xmlns:c16="http://schemas.microsoft.com/office/drawing/2014/chart" uri="{C3380CC4-5D6E-409C-BE32-E72D297353CC}">
                <c16:uniqueId val="{00000003-F732-4EF4-9150-E12B87E162C0}"/>
              </c:ext>
            </c:extLst>
          </c:dPt>
          <c:dPt>
            <c:idx val="2"/>
            <c:bubble3D val="0"/>
            <c:spPr>
              <a:solidFill>
                <a:srgbClr val="00FF00"/>
              </a:solidFill>
              <a:ln w="3175">
                <a:solidFill>
                  <a:srgbClr val="339933"/>
                </a:solidFill>
                <a:prstDash val="solid"/>
              </a:ln>
            </c:spPr>
            <c:extLst>
              <c:ext xmlns:c16="http://schemas.microsoft.com/office/drawing/2014/chart" uri="{C3380CC4-5D6E-409C-BE32-E72D297353CC}">
                <c16:uniqueId val="{00000004-F732-4EF4-9150-E12B87E162C0}"/>
              </c:ext>
            </c:extLst>
          </c:dPt>
          <c:dLbls>
            <c:dLbl>
              <c:idx val="0"/>
              <c:layout>
                <c:manualLayout>
                  <c:x val="0.23455169955607402"/>
                  <c:y val="-0.12903225806451613"/>
                </c:manualLayout>
              </c:layout>
              <c:numFmt formatCode="0.0%" sourceLinked="0"/>
              <c:spPr>
                <a:noFill/>
                <a:ln w="25400">
                  <a:noFill/>
                </a:ln>
              </c:spPr>
              <c:txPr>
                <a:bodyPr/>
                <a:lstStyle/>
                <a:p>
                  <a:pPr>
                    <a:defRPr sz="1000" b="0" i="0" u="none" strike="noStrike" baseline="0">
                      <a:solidFill>
                        <a:sysClr val="windowText" lastClr="000000"/>
                      </a:solidFill>
                      <a:latin typeface="Calibri"/>
                      <a:ea typeface="Calibri"/>
                      <a:cs typeface="Calibri"/>
                    </a:defRPr>
                  </a:pPr>
                  <a:endParaRPr lang="es-ES_tradn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F732-4EF4-9150-E12B87E162C0}"/>
                </c:ext>
              </c:extLst>
            </c:dLbl>
            <c:dLbl>
              <c:idx val="1"/>
              <c:layout>
                <c:manualLayout>
                  <c:x val="-1.7018405106769063E-2"/>
                  <c:y val="-0.15531660692951019"/>
                </c:manualLayout>
              </c:layout>
              <c:numFmt formatCode="0.0%" sourceLinked="0"/>
              <c:spPr>
                <a:noFill/>
                <a:ln w="25400">
                  <a:noFill/>
                </a:ln>
              </c:spPr>
              <c:txPr>
                <a:bodyPr/>
                <a:lstStyle/>
                <a:p>
                  <a:pPr>
                    <a:defRPr sz="1000" b="0" i="0" u="none" strike="noStrike" baseline="0">
                      <a:solidFill>
                        <a:sysClr val="windowText" lastClr="000000"/>
                      </a:solidFill>
                      <a:latin typeface="Calibri"/>
                      <a:ea typeface="Calibri"/>
                      <a:cs typeface="Calibri"/>
                    </a:defRPr>
                  </a:pPr>
                  <a:endParaRPr lang="es-ES_tradnl"/>
                </a:p>
              </c:txPr>
              <c:dLblPos val="bestFit"/>
              <c:showLegendKey val="0"/>
              <c:showVal val="0"/>
              <c:showCatName val="1"/>
              <c:showSerName val="0"/>
              <c:showPercent val="1"/>
              <c:showBubbleSize val="0"/>
              <c:extLst>
                <c:ext xmlns:c15="http://schemas.microsoft.com/office/drawing/2012/chart" uri="{CE6537A1-D6FC-4f65-9D91-7224C49458BB}">
                  <c15:layout>
                    <c:manualLayout>
                      <c:w val="0.26366255144032918"/>
                      <c:h val="0.16542432195975504"/>
                    </c:manualLayout>
                  </c15:layout>
                </c:ext>
                <c:ext xmlns:c16="http://schemas.microsoft.com/office/drawing/2014/chart" uri="{C3380CC4-5D6E-409C-BE32-E72D297353CC}">
                  <c16:uniqueId val="{00000003-F732-4EF4-9150-E12B87E162C0}"/>
                </c:ext>
              </c:extLst>
            </c:dLbl>
            <c:dLbl>
              <c:idx val="2"/>
              <c:layout>
                <c:manualLayout>
                  <c:x val="-1.554291824633032E-2"/>
                  <c:y val="0.23714729207236201"/>
                </c:manualLayout>
              </c:layou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732-4EF4-9150-E12B87E162C0}"/>
                </c:ext>
              </c:extLst>
            </c:dLbl>
            <c:numFmt formatCode="0.0%" sourceLinked="0"/>
            <c:spPr>
              <a:noFill/>
              <a:ln w="25400">
                <a:noFill/>
              </a:ln>
            </c:spPr>
            <c:txPr>
              <a:bodyPr wrap="square" lIns="38100" tIns="19050" rIns="38100" bIns="19050" anchor="ctr">
                <a:spAutoFit/>
              </a:bodyPr>
              <a:lstStyle/>
              <a:p>
                <a:pPr>
                  <a:defRPr sz="1000" b="0" i="0" u="none" strike="noStrike" baseline="0">
                    <a:solidFill>
                      <a:sysClr val="windowText" lastClr="000000"/>
                    </a:solidFill>
                    <a:latin typeface="Calibri"/>
                    <a:ea typeface="Calibri"/>
                    <a:cs typeface="Calibri"/>
                  </a:defRPr>
                </a:pPr>
                <a:endParaRPr lang="es-ES_tradnl"/>
              </a:p>
            </c:txPr>
            <c:showLegendKey val="0"/>
            <c:showVal val="0"/>
            <c:showCatName val="1"/>
            <c:showSerName val="0"/>
            <c:showPercent val="1"/>
            <c:showBubbleSize val="0"/>
            <c:showLeaderLines val="1"/>
            <c:extLst>
              <c:ext xmlns:c15="http://schemas.microsoft.com/office/drawing/2012/chart" uri="{CE6537A1-D6FC-4f65-9D91-7224C49458BB}"/>
            </c:extLst>
          </c:dLbls>
          <c:cat>
            <c:strRef>
              <c:f>'G.8.1_old'!$G$24:$G$26</c:f>
              <c:strCache>
                <c:ptCount val="3"/>
                <c:pt idx="0">
                  <c:v>V. pareja/ expareja</c:v>
                </c:pt>
                <c:pt idx="1">
                  <c:v>V. doméstica</c:v>
                </c:pt>
                <c:pt idx="2">
                  <c:v>V. sexual</c:v>
                </c:pt>
              </c:strCache>
            </c:strRef>
          </c:cat>
          <c:val>
            <c:numRef>
              <c:f>'G.8.1_old'!$I$24:$I$26</c:f>
              <c:numCache>
                <c:formatCode>#,##0</c:formatCode>
                <c:ptCount val="3"/>
                <c:pt idx="0">
                  <c:v>0</c:v>
                </c:pt>
                <c:pt idx="1">
                  <c:v>0</c:v>
                </c:pt>
                <c:pt idx="2">
                  <c:v>0</c:v>
                </c:pt>
              </c:numCache>
            </c:numRef>
          </c:val>
          <c:extLst>
            <c:ext xmlns:c16="http://schemas.microsoft.com/office/drawing/2014/chart" uri="{C3380CC4-5D6E-409C-BE32-E72D297353CC}">
              <c16:uniqueId val="{00000005-F732-4EF4-9150-E12B87E162C0}"/>
            </c:ext>
          </c:extLst>
        </c:ser>
        <c:dLbls>
          <c:showLegendKey val="0"/>
          <c:showVal val="0"/>
          <c:showCatName val="0"/>
          <c:showSerName val="0"/>
          <c:showPercent val="0"/>
          <c:showBubbleSize val="0"/>
          <c:showLeaderLines val="1"/>
        </c:dLbls>
        <c:firstSliceAng val="96"/>
      </c:pieChart>
    </c:plotArea>
    <c:plotVisOnly val="1"/>
    <c:dispBlanksAs val="zero"/>
    <c:showDLblsOverMax val="0"/>
  </c:chart>
  <c:spPr>
    <a:solidFill>
      <a:srgbClr val="FFFFFF"/>
    </a:solidFill>
    <a:ln w="6350">
      <a:solidFill>
        <a:srgbClr val="006600"/>
      </a:solidFill>
    </a:ln>
  </c:spPr>
  <c:txPr>
    <a:bodyPr/>
    <a:lstStyle/>
    <a:p>
      <a:pPr>
        <a:defRPr sz="1000" b="0" i="0" u="none" strike="noStrike" baseline="0">
          <a:solidFill>
            <a:srgbClr val="000000"/>
          </a:solidFill>
          <a:latin typeface="Calibri"/>
          <a:ea typeface="Calibri"/>
          <a:cs typeface="Calibri"/>
        </a:defRPr>
      </a:pPr>
      <a:endParaRPr lang="es-ES_tradnl"/>
    </a:p>
  </c:txPr>
  <c:printSettings>
    <c:headerFooter alignWithMargins="0"/>
    <c:pageMargins b="1" l="0.75" r="0.75" t="1" header="0" footer="0"/>
    <c:pageSetup paperSize="9"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b="1">
                <a:solidFill>
                  <a:schemeClr val="bg1"/>
                </a:solidFill>
              </a:defRPr>
            </a:pPr>
            <a:r>
              <a:rPr lang="en-US" b="1">
                <a:solidFill>
                  <a:schemeClr val="bg1"/>
                </a:solidFill>
              </a:rPr>
              <a:t>Tipo de contrato</a:t>
            </a:r>
          </a:p>
        </c:rich>
      </c:tx>
      <c:overlay val="0"/>
      <c:spPr>
        <a:solidFill>
          <a:srgbClr val="339933"/>
        </a:solidFill>
      </c:spPr>
    </c:title>
    <c:autoTitleDeleted val="0"/>
    <c:plotArea>
      <c:layout>
        <c:manualLayout>
          <c:layoutTarget val="inner"/>
          <c:xMode val="edge"/>
          <c:yMode val="edge"/>
          <c:x val="0.14516217880172388"/>
          <c:y val="0.15020875078787194"/>
          <c:w val="0.67803376429798123"/>
          <c:h val="0.72553796366851997"/>
        </c:manualLayout>
      </c:layout>
      <c:pieChart>
        <c:varyColors val="1"/>
        <c:ser>
          <c:idx val="0"/>
          <c:order val="0"/>
          <c:spPr>
            <a:solidFill>
              <a:srgbClr val="9999FF"/>
            </a:solidFill>
            <a:ln w="3175">
              <a:solidFill>
                <a:srgbClr val="339933"/>
              </a:solidFill>
              <a:prstDash val="solid"/>
            </a:ln>
          </c:spPr>
          <c:dPt>
            <c:idx val="0"/>
            <c:bubble3D val="0"/>
            <c:spPr>
              <a:solidFill>
                <a:srgbClr val="CCFFCC"/>
              </a:solidFill>
              <a:ln w="3175">
                <a:solidFill>
                  <a:srgbClr val="339933"/>
                </a:solidFill>
                <a:prstDash val="solid"/>
              </a:ln>
            </c:spPr>
            <c:extLst>
              <c:ext xmlns:c16="http://schemas.microsoft.com/office/drawing/2014/chart" uri="{C3380CC4-5D6E-409C-BE32-E72D297353CC}">
                <c16:uniqueId val="{00000001-0B1A-492F-9745-C581FCC79812}"/>
              </c:ext>
            </c:extLst>
          </c:dPt>
          <c:dPt>
            <c:idx val="1"/>
            <c:bubble3D val="0"/>
            <c:spPr>
              <a:solidFill>
                <a:srgbClr val="339933"/>
              </a:solidFill>
              <a:ln w="3175">
                <a:solidFill>
                  <a:srgbClr val="339933"/>
                </a:solidFill>
                <a:prstDash val="solid"/>
              </a:ln>
            </c:spPr>
            <c:extLst>
              <c:ext xmlns:c16="http://schemas.microsoft.com/office/drawing/2014/chart" uri="{C3380CC4-5D6E-409C-BE32-E72D297353CC}">
                <c16:uniqueId val="{00000003-0B1A-492F-9745-C581FCC79812}"/>
              </c:ext>
            </c:extLst>
          </c:dPt>
          <c:dLbls>
            <c:dLbl>
              <c:idx val="0"/>
              <c:layout>
                <c:manualLayout>
                  <c:x val="4.0990246589546675E-3"/>
                  <c:y val="8.0578744861193513E-2"/>
                </c:manualLayout>
              </c:layout>
              <c:numFmt formatCode="0.0%" sourceLinked="0"/>
              <c:spPr>
                <a:noFill/>
                <a:ln w="25400">
                  <a:noFill/>
                </a:ln>
              </c:spPr>
              <c:txPr>
                <a:bodyPr/>
                <a:lstStyle/>
                <a:p>
                  <a:pPr>
                    <a:defRPr sz="1000" b="0" i="0" u="none" strike="noStrike" baseline="0">
                      <a:solidFill>
                        <a:srgbClr val="000000"/>
                      </a:solidFill>
                      <a:latin typeface="Calibri"/>
                      <a:ea typeface="Calibri"/>
                      <a:cs typeface="Calibri"/>
                    </a:defRPr>
                  </a:pPr>
                  <a:endParaRPr lang="es-ES_tradn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1A-492F-9745-C581FCC79812}"/>
                </c:ext>
              </c:extLst>
            </c:dLbl>
            <c:dLbl>
              <c:idx val="1"/>
              <c:layout>
                <c:manualLayout>
                  <c:x val="3.5575645636887984E-3"/>
                  <c:y val="-3.0069520879782523E-2"/>
                </c:manualLayout>
              </c:layout>
              <c:numFmt formatCode="0.0%" sourceLinked="0"/>
              <c:spPr>
                <a:noFill/>
                <a:ln w="25400">
                  <a:noFill/>
                </a:ln>
              </c:spPr>
              <c:txPr>
                <a:bodyPr/>
                <a:lstStyle/>
                <a:p>
                  <a:pPr>
                    <a:defRPr sz="1000" b="0" i="0" u="none" strike="noStrike" baseline="0">
                      <a:solidFill>
                        <a:srgbClr val="000000"/>
                      </a:solidFill>
                      <a:latin typeface="Calibri"/>
                      <a:ea typeface="Calibri"/>
                      <a:cs typeface="Calibri"/>
                    </a:defRPr>
                  </a:pPr>
                  <a:endParaRPr lang="es-ES_tradnl"/>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0B1A-492F-9745-C581FCC79812}"/>
                </c:ext>
              </c:extLst>
            </c:dLbl>
            <c:numFmt formatCode="0.0%" sourceLinked="0"/>
            <c:spPr>
              <a:noFill/>
              <a:ln w="25400">
                <a:noFill/>
              </a:ln>
            </c:spPr>
            <c:txPr>
              <a:bodyPr wrap="square" lIns="38100" tIns="19050" rIns="38100" bIns="19050" anchor="ctr">
                <a:spAutoFit/>
              </a:bodyPr>
              <a:lstStyle/>
              <a:p>
                <a:pPr>
                  <a:defRPr sz="1000" b="0" i="0" u="none" strike="noStrike" baseline="0">
                    <a:solidFill>
                      <a:srgbClr val="000000"/>
                    </a:solidFill>
                    <a:latin typeface="Calibri"/>
                    <a:ea typeface="Calibri"/>
                    <a:cs typeface="Calibri"/>
                  </a:defRPr>
                </a:pPr>
                <a:endParaRPr lang="es-ES_tradnl"/>
              </a:p>
            </c:txPr>
            <c:showLegendKey val="0"/>
            <c:showVal val="0"/>
            <c:showCatName val="1"/>
            <c:showSerName val="0"/>
            <c:showPercent val="1"/>
            <c:showBubbleSize val="0"/>
            <c:showLeaderLines val="1"/>
            <c:extLst>
              <c:ext xmlns:c15="http://schemas.microsoft.com/office/drawing/2012/chart" uri="{CE6537A1-D6FC-4f65-9D91-7224C49458BB}"/>
            </c:extLst>
          </c:dLbls>
          <c:cat>
            <c:strRef>
              <c:f>'G.8.1_old'!$B$24:$B$25</c:f>
              <c:strCache>
                <c:ptCount val="2"/>
                <c:pt idx="0">
                  <c:v>Contrato indefinido</c:v>
                </c:pt>
                <c:pt idx="1">
                  <c:v>Contrato temporal</c:v>
                </c:pt>
              </c:strCache>
            </c:strRef>
          </c:cat>
          <c:val>
            <c:numRef>
              <c:f>'G.8.1_old'!$D$24:$D$25</c:f>
              <c:numCache>
                <c:formatCode>#,##0</c:formatCode>
                <c:ptCount val="2"/>
                <c:pt idx="0">
                  <c:v>405</c:v>
                </c:pt>
                <c:pt idx="1">
                  <c:v>0</c:v>
                </c:pt>
              </c:numCache>
            </c:numRef>
          </c:val>
          <c:extLst>
            <c:ext xmlns:c16="http://schemas.microsoft.com/office/drawing/2014/chart" uri="{C3380CC4-5D6E-409C-BE32-E72D297353CC}">
              <c16:uniqueId val="{00000004-0B1A-492F-9745-C581FCC79812}"/>
            </c:ext>
          </c:extLst>
        </c:ser>
        <c:dLbls>
          <c:showLegendKey val="0"/>
          <c:showVal val="0"/>
          <c:showCatName val="0"/>
          <c:showSerName val="0"/>
          <c:showPercent val="0"/>
          <c:showBubbleSize val="0"/>
          <c:showLeaderLines val="1"/>
        </c:dLbls>
        <c:firstSliceAng val="0"/>
      </c:pieChart>
    </c:plotArea>
    <c:plotVisOnly val="1"/>
    <c:dispBlanksAs val="zero"/>
    <c:showDLblsOverMax val="0"/>
  </c:chart>
  <c:spPr>
    <a:solidFill>
      <a:srgbClr val="FFFFFF"/>
    </a:solidFill>
    <a:ln w="6350">
      <a:solidFill>
        <a:srgbClr val="006600"/>
      </a:solidFill>
    </a:ln>
  </c:spPr>
  <c:txPr>
    <a:bodyPr/>
    <a:lstStyle/>
    <a:p>
      <a:pPr>
        <a:defRPr sz="1000" b="0" i="0" u="none" strike="noStrike" baseline="0">
          <a:solidFill>
            <a:srgbClr val="000000"/>
          </a:solidFill>
          <a:latin typeface="Calibri"/>
          <a:ea typeface="Calibri"/>
          <a:cs typeface="Calibri"/>
        </a:defRPr>
      </a:pPr>
      <a:endParaRPr lang="es-ES_tradnl"/>
    </a:p>
  </c:txPr>
  <c:printSettings>
    <c:headerFooter alignWithMargins="0"/>
    <c:pageMargins b="1" l="0.75" r="0.75" t="1" header="0" footer="0"/>
    <c:pageSetup paperSize="9" orientation="landscape" verticalDpi="0"/>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1" Type="http://schemas.openxmlformats.org/officeDocument/2006/relationships/image" Target="../media/image4.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8.png"/></Relationships>
</file>

<file path=xl/drawings/_rels/drawing23.xml.rels><?xml version="1.0" encoding="UTF-8" standalone="yes"?>
<Relationships xmlns="http://schemas.openxmlformats.org/package/2006/relationships"><Relationship Id="rId1" Type="http://schemas.openxmlformats.org/officeDocument/2006/relationships/image" Target="../media/image9.png"/></Relationships>
</file>

<file path=xl/drawings/_rels/drawing3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6</xdr:col>
      <xdr:colOff>802297</xdr:colOff>
      <xdr:row>17</xdr:row>
      <xdr:rowOff>9376</xdr:rowOff>
    </xdr:to>
    <xdr:pic>
      <xdr:nvPicPr>
        <xdr:cNvPr id="3" name="Imagen 2">
          <a:extLst>
            <a:ext uri="{FF2B5EF4-FFF2-40B4-BE49-F238E27FC236}">
              <a16:creationId xmlns:a16="http://schemas.microsoft.com/office/drawing/2014/main" id="{00092884-2851-ABFB-4939-CAFF6ED1172A}"/>
            </a:ext>
          </a:extLst>
        </xdr:cNvPr>
        <xdr:cNvPicPr>
          <a:picLocks noChangeAspect="1"/>
        </xdr:cNvPicPr>
      </xdr:nvPicPr>
      <xdr:blipFill>
        <a:blip xmlns:r="http://schemas.openxmlformats.org/officeDocument/2006/relationships" r:embed="rId1"/>
        <a:stretch>
          <a:fillRect/>
        </a:stretch>
      </xdr:blipFill>
      <xdr:spPr>
        <a:xfrm>
          <a:off x="806450" y="571500"/>
          <a:ext cx="4834547" cy="2676376"/>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8</xdr:col>
      <xdr:colOff>6332</xdr:colOff>
      <xdr:row>25</xdr:row>
      <xdr:rowOff>9508</xdr:rowOff>
    </xdr:to>
    <xdr:pic>
      <xdr:nvPicPr>
        <xdr:cNvPr id="3" name="Imagen 2">
          <a:extLst>
            <a:ext uri="{FF2B5EF4-FFF2-40B4-BE49-F238E27FC236}">
              <a16:creationId xmlns:a16="http://schemas.microsoft.com/office/drawing/2014/main" id="{9D2A58B5-20D5-CDD7-9CFB-E11BCFABE97D}"/>
            </a:ext>
          </a:extLst>
        </xdr:cNvPr>
        <xdr:cNvPicPr>
          <a:picLocks noChangeAspect="1"/>
        </xdr:cNvPicPr>
      </xdr:nvPicPr>
      <xdr:blipFill>
        <a:blip xmlns:r="http://schemas.openxmlformats.org/officeDocument/2006/relationships" r:embed="rId1"/>
        <a:stretch>
          <a:fillRect/>
        </a:stretch>
      </xdr:blipFill>
      <xdr:spPr>
        <a:xfrm>
          <a:off x="806450" y="571500"/>
          <a:ext cx="5651482" cy="420050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3579</xdr:colOff>
      <xdr:row>17</xdr:row>
      <xdr:rowOff>12009</xdr:rowOff>
    </xdr:to>
    <xdr:pic>
      <xdr:nvPicPr>
        <xdr:cNvPr id="2" name="Imagen 1">
          <a:extLst>
            <a:ext uri="{FF2B5EF4-FFF2-40B4-BE49-F238E27FC236}">
              <a16:creationId xmlns:a16="http://schemas.microsoft.com/office/drawing/2014/main" id="{16D2C0FC-DE37-4166-5FC7-668D9914DB93}"/>
            </a:ext>
          </a:extLst>
        </xdr:cNvPr>
        <xdr:cNvPicPr>
          <a:picLocks noChangeAspect="1"/>
        </xdr:cNvPicPr>
      </xdr:nvPicPr>
      <xdr:blipFill>
        <a:blip xmlns:r="http://schemas.openxmlformats.org/officeDocument/2006/relationships" r:embed="rId1"/>
        <a:stretch>
          <a:fillRect/>
        </a:stretch>
      </xdr:blipFill>
      <xdr:spPr>
        <a:xfrm>
          <a:off x="805699" y="573548"/>
          <a:ext cx="7254869" cy="268856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12754</xdr:colOff>
      <xdr:row>3</xdr:row>
      <xdr:rowOff>7951</xdr:rowOff>
    </xdr:from>
    <xdr:to>
      <xdr:col>3</xdr:col>
      <xdr:colOff>12755</xdr:colOff>
      <xdr:row>5</xdr:row>
      <xdr:rowOff>0</xdr:rowOff>
    </xdr:to>
    <xdr:cxnSp macro="">
      <xdr:nvCxnSpPr>
        <xdr:cNvPr id="2" name="1 Conector recto">
          <a:extLst>
            <a:ext uri="{FF2B5EF4-FFF2-40B4-BE49-F238E27FC236}">
              <a16:creationId xmlns:a16="http://schemas.microsoft.com/office/drawing/2014/main" id="{00000000-0008-0000-1200-000002000000}"/>
            </a:ext>
          </a:extLst>
        </xdr:cNvPr>
        <xdr:cNvCxnSpPr/>
      </xdr:nvCxnSpPr>
      <xdr:spPr>
        <a:xfrm>
          <a:off x="784279" y="579451"/>
          <a:ext cx="1971676" cy="373049"/>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6944</xdr:colOff>
      <xdr:row>17</xdr:row>
      <xdr:rowOff>9376</xdr:rowOff>
    </xdr:to>
    <xdr:pic>
      <xdr:nvPicPr>
        <xdr:cNvPr id="2" name="Imagen 1">
          <a:extLst>
            <a:ext uri="{FF2B5EF4-FFF2-40B4-BE49-F238E27FC236}">
              <a16:creationId xmlns:a16="http://schemas.microsoft.com/office/drawing/2014/main" id="{792F9C0C-1D9B-7E3B-ED47-D2A11B08E529}"/>
            </a:ext>
          </a:extLst>
        </xdr:cNvPr>
        <xdr:cNvPicPr>
          <a:picLocks noChangeAspect="1"/>
        </xdr:cNvPicPr>
      </xdr:nvPicPr>
      <xdr:blipFill>
        <a:blip xmlns:r="http://schemas.openxmlformats.org/officeDocument/2006/relationships" r:embed="rId1"/>
        <a:stretch>
          <a:fillRect/>
        </a:stretch>
      </xdr:blipFill>
      <xdr:spPr>
        <a:xfrm>
          <a:off x="806450" y="558800"/>
          <a:ext cx="6858594" cy="2676376"/>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xdr:from>
      <xdr:col>1</xdr:col>
      <xdr:colOff>12754</xdr:colOff>
      <xdr:row>3</xdr:row>
      <xdr:rowOff>7951</xdr:rowOff>
    </xdr:from>
    <xdr:to>
      <xdr:col>3</xdr:col>
      <xdr:colOff>49</xdr:colOff>
      <xdr:row>4</xdr:row>
      <xdr:rowOff>180975</xdr:rowOff>
    </xdr:to>
    <xdr:cxnSp macro="">
      <xdr:nvCxnSpPr>
        <xdr:cNvPr id="2" name="1 Conector recto">
          <a:extLst>
            <a:ext uri="{FF2B5EF4-FFF2-40B4-BE49-F238E27FC236}">
              <a16:creationId xmlns:a16="http://schemas.microsoft.com/office/drawing/2014/main" id="{00000000-0008-0000-1400-000002000000}"/>
            </a:ext>
          </a:extLst>
        </xdr:cNvPr>
        <xdr:cNvCxnSpPr/>
      </xdr:nvCxnSpPr>
      <xdr:spPr>
        <a:xfrm>
          <a:off x="787427" y="579451"/>
          <a:ext cx="1955773" cy="363524"/>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3229</xdr:colOff>
      <xdr:row>3</xdr:row>
      <xdr:rowOff>7951</xdr:rowOff>
    </xdr:from>
    <xdr:to>
      <xdr:col>3</xdr:col>
      <xdr:colOff>12755</xdr:colOff>
      <xdr:row>5</xdr:row>
      <xdr:rowOff>0</xdr:rowOff>
    </xdr:to>
    <xdr:cxnSp macro="">
      <xdr:nvCxnSpPr>
        <xdr:cNvPr id="2" name="1 Conector recto">
          <a:extLst>
            <a:ext uri="{FF2B5EF4-FFF2-40B4-BE49-F238E27FC236}">
              <a16:creationId xmlns:a16="http://schemas.microsoft.com/office/drawing/2014/main" id="{00000000-0008-0000-1500-000002000000}"/>
            </a:ext>
          </a:extLst>
        </xdr:cNvPr>
        <xdr:cNvCxnSpPr/>
      </xdr:nvCxnSpPr>
      <xdr:spPr>
        <a:xfrm>
          <a:off x="787427" y="579451"/>
          <a:ext cx="2143126" cy="373049"/>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3</xdr:row>
      <xdr:rowOff>0</xdr:rowOff>
    </xdr:from>
    <xdr:to>
      <xdr:col>10</xdr:col>
      <xdr:colOff>6944</xdr:colOff>
      <xdr:row>17</xdr:row>
      <xdr:rowOff>15472</xdr:rowOff>
    </xdr:to>
    <xdr:pic>
      <xdr:nvPicPr>
        <xdr:cNvPr id="3" name="Imagen 2">
          <a:extLst>
            <a:ext uri="{FF2B5EF4-FFF2-40B4-BE49-F238E27FC236}">
              <a16:creationId xmlns:a16="http://schemas.microsoft.com/office/drawing/2014/main" id="{2C081EE8-AB0F-1FD3-BB57-DF615E0143DB}"/>
            </a:ext>
          </a:extLst>
        </xdr:cNvPr>
        <xdr:cNvPicPr>
          <a:picLocks noChangeAspect="1"/>
        </xdr:cNvPicPr>
      </xdr:nvPicPr>
      <xdr:blipFill>
        <a:blip xmlns:r="http://schemas.openxmlformats.org/officeDocument/2006/relationships" r:embed="rId1"/>
        <a:stretch>
          <a:fillRect/>
        </a:stretch>
      </xdr:blipFill>
      <xdr:spPr>
        <a:xfrm>
          <a:off x="806450" y="558800"/>
          <a:ext cx="6858594" cy="2682472"/>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xdr:from>
      <xdr:col>1</xdr:col>
      <xdr:colOff>3229</xdr:colOff>
      <xdr:row>3</xdr:row>
      <xdr:rowOff>7951</xdr:rowOff>
    </xdr:from>
    <xdr:to>
      <xdr:col>3</xdr:col>
      <xdr:colOff>9609</xdr:colOff>
      <xdr:row>4</xdr:row>
      <xdr:rowOff>180975</xdr:rowOff>
    </xdr:to>
    <xdr:cxnSp macro="">
      <xdr:nvCxnSpPr>
        <xdr:cNvPr id="2" name="1 Conector recto">
          <a:extLst>
            <a:ext uri="{FF2B5EF4-FFF2-40B4-BE49-F238E27FC236}">
              <a16:creationId xmlns:a16="http://schemas.microsoft.com/office/drawing/2014/main" id="{00000000-0008-0000-1700-000002000000}"/>
            </a:ext>
          </a:extLst>
        </xdr:cNvPr>
        <xdr:cNvCxnSpPr/>
      </xdr:nvCxnSpPr>
      <xdr:spPr>
        <a:xfrm>
          <a:off x="787427" y="579451"/>
          <a:ext cx="2136748" cy="363524"/>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8.xml><?xml version="1.0" encoding="utf-8"?>
<xdr:wsDr xmlns:xdr="http://schemas.openxmlformats.org/drawingml/2006/spreadsheetDrawing" xmlns:a="http://schemas.openxmlformats.org/drawingml/2006/main">
  <xdr:twoCellAnchor>
    <xdr:from>
      <xdr:col>1</xdr:col>
      <xdr:colOff>3229</xdr:colOff>
      <xdr:row>3</xdr:row>
      <xdr:rowOff>7951</xdr:rowOff>
    </xdr:from>
    <xdr:to>
      <xdr:col>3</xdr:col>
      <xdr:colOff>12755</xdr:colOff>
      <xdr:row>5</xdr:row>
      <xdr:rowOff>0</xdr:rowOff>
    </xdr:to>
    <xdr:cxnSp macro="">
      <xdr:nvCxnSpPr>
        <xdr:cNvPr id="2" name="1 Conector recto">
          <a:extLst>
            <a:ext uri="{FF2B5EF4-FFF2-40B4-BE49-F238E27FC236}">
              <a16:creationId xmlns:a16="http://schemas.microsoft.com/office/drawing/2014/main" id="{00000000-0008-0000-1800-000002000000}"/>
            </a:ext>
          </a:extLst>
        </xdr:cNvPr>
        <xdr:cNvCxnSpPr/>
      </xdr:nvCxnSpPr>
      <xdr:spPr>
        <a:xfrm>
          <a:off x="774754" y="579451"/>
          <a:ext cx="1514476" cy="373049"/>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9525</xdr:colOff>
      <xdr:row>3</xdr:row>
      <xdr:rowOff>0</xdr:rowOff>
    </xdr:from>
    <xdr:to>
      <xdr:col>3</xdr:col>
      <xdr:colOff>9525</xdr:colOff>
      <xdr:row>5</xdr:row>
      <xdr:rowOff>2704</xdr:rowOff>
    </xdr:to>
    <xdr:cxnSp macro="">
      <xdr:nvCxnSpPr>
        <xdr:cNvPr id="2" name="1 Conector recto">
          <a:extLst>
            <a:ext uri="{FF2B5EF4-FFF2-40B4-BE49-F238E27FC236}">
              <a16:creationId xmlns:a16="http://schemas.microsoft.com/office/drawing/2014/main" id="{00000000-0008-0000-1900-000002000000}"/>
            </a:ext>
          </a:extLst>
        </xdr:cNvPr>
        <xdr:cNvCxnSpPr/>
      </xdr:nvCxnSpPr>
      <xdr:spPr>
        <a:xfrm>
          <a:off x="781050" y="571500"/>
          <a:ext cx="1819275" cy="383704"/>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600075</xdr:colOff>
      <xdr:row>14</xdr:row>
      <xdr:rowOff>19050</xdr:rowOff>
    </xdr:from>
    <xdr:to>
      <xdr:col>4</xdr:col>
      <xdr:colOff>660844</xdr:colOff>
      <xdr:row>16</xdr:row>
      <xdr:rowOff>63497</xdr:rowOff>
    </xdr:to>
    <xdr:sp macro="" textlink="">
      <xdr:nvSpPr>
        <xdr:cNvPr id="2" name="Rectángulo 1">
          <a:extLst>
            <a:ext uri="{FF2B5EF4-FFF2-40B4-BE49-F238E27FC236}">
              <a16:creationId xmlns:a16="http://schemas.microsoft.com/office/drawing/2014/main" id="{63E598DF-5A68-E4DE-6E63-259B3FC95BB5}"/>
            </a:ext>
          </a:extLst>
        </xdr:cNvPr>
        <xdr:cNvSpPr/>
      </xdr:nvSpPr>
      <xdr:spPr>
        <a:xfrm>
          <a:off x="2914650" y="3248025"/>
          <a:ext cx="832294" cy="425447"/>
        </a:xfrm>
        <a:prstGeom prst="rect">
          <a:avLst/>
        </a:prstGeom>
        <a:solidFill>
          <a:sysClr val="window" lastClr="FFFFFF"/>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a:lstStyle>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a:pPr algn="ctr"/>
          <a:r>
            <a:rPr lang="es-ES_tradnl" sz="1000" kern="1200">
              <a:solidFill>
                <a:sysClr val="windowText" lastClr="000000"/>
              </a:solidFill>
            </a:rPr>
            <a:t>V.</a:t>
          </a:r>
          <a:r>
            <a:rPr lang="es-ES_tradnl" sz="1000" kern="1200" baseline="0">
              <a:solidFill>
                <a:sysClr val="windowText" lastClr="000000"/>
              </a:solidFill>
            </a:rPr>
            <a:t> doméstica 0%</a:t>
          </a:r>
          <a:endParaRPr lang="es-ES_tradnl" sz="1000" kern="1200">
            <a:solidFill>
              <a:sysClr val="windowText" lastClr="000000"/>
            </a:solidFill>
          </a:endParaRPr>
        </a:p>
      </xdr:txBody>
    </xdr:sp>
    <xdr:clientData/>
  </xdr:twoCellAnchor>
  <xdr:twoCellAnchor editAs="oneCell">
    <xdr:from>
      <xdr:col>1</xdr:col>
      <xdr:colOff>0</xdr:colOff>
      <xdr:row>3</xdr:row>
      <xdr:rowOff>0</xdr:rowOff>
    </xdr:from>
    <xdr:to>
      <xdr:col>4</xdr:col>
      <xdr:colOff>775231</xdr:colOff>
      <xdr:row>16</xdr:row>
      <xdr:rowOff>187683</xdr:rowOff>
    </xdr:to>
    <xdr:pic>
      <xdr:nvPicPr>
        <xdr:cNvPr id="3" name="Imagen 2">
          <a:extLst>
            <a:ext uri="{FF2B5EF4-FFF2-40B4-BE49-F238E27FC236}">
              <a16:creationId xmlns:a16="http://schemas.microsoft.com/office/drawing/2014/main" id="{282CA9DA-C173-8946-C9ED-48263F15CCC7}"/>
            </a:ext>
          </a:extLst>
        </xdr:cNvPr>
        <xdr:cNvPicPr>
          <a:picLocks noChangeAspect="1"/>
        </xdr:cNvPicPr>
      </xdr:nvPicPr>
      <xdr:blipFill>
        <a:blip xmlns:r="http://schemas.openxmlformats.org/officeDocument/2006/relationships" r:embed="rId1"/>
        <a:stretch>
          <a:fillRect/>
        </a:stretch>
      </xdr:blipFill>
      <xdr:spPr>
        <a:xfrm>
          <a:off x="806450" y="1130300"/>
          <a:ext cx="3194581" cy="266418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374179</xdr:rowOff>
    </xdr:to>
    <xdr:cxnSp macro="">
      <xdr:nvCxnSpPr>
        <xdr:cNvPr id="2" name="1 Conector recto">
          <a:extLst>
            <a:ext uri="{FF2B5EF4-FFF2-40B4-BE49-F238E27FC236}">
              <a16:creationId xmlns:a16="http://schemas.microsoft.com/office/drawing/2014/main" id="{00000000-0008-0000-1A00-000002000000}"/>
            </a:ext>
          </a:extLst>
        </xdr:cNvPr>
        <xdr:cNvCxnSpPr/>
      </xdr:nvCxnSpPr>
      <xdr:spPr>
        <a:xfrm>
          <a:off x="762000" y="571500"/>
          <a:ext cx="1866900" cy="945679"/>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1.xml><?xml version="1.0" encoding="utf-8"?>
<xdr:wsDr xmlns:xdr="http://schemas.openxmlformats.org/drawingml/2006/spreadsheetDrawing" xmlns:a="http://schemas.openxmlformats.org/drawingml/2006/main">
  <xdr:oneCellAnchor>
    <xdr:from>
      <xdr:col>11</xdr:col>
      <xdr:colOff>30610</xdr:colOff>
      <xdr:row>48</xdr:row>
      <xdr:rowOff>0</xdr:rowOff>
    </xdr:from>
    <xdr:ext cx="184731" cy="264560"/>
    <xdr:sp macro="" textlink="">
      <xdr:nvSpPr>
        <xdr:cNvPr id="2" name="10 CuadroTexto">
          <a:extLst>
            <a:ext uri="{FF2B5EF4-FFF2-40B4-BE49-F238E27FC236}">
              <a16:creationId xmlns:a16="http://schemas.microsoft.com/office/drawing/2014/main" id="{00000000-0008-0000-1C00-000002000000}"/>
            </a:ext>
          </a:extLst>
        </xdr:cNvPr>
        <xdr:cNvSpPr txBox="1"/>
      </xdr:nvSpPr>
      <xdr:spPr>
        <a:xfrm>
          <a:off x="8517385" y="1435953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twoCellAnchor editAs="oneCell">
    <xdr:from>
      <xdr:col>1</xdr:col>
      <xdr:colOff>0</xdr:colOff>
      <xdr:row>3</xdr:row>
      <xdr:rowOff>0</xdr:rowOff>
    </xdr:from>
    <xdr:to>
      <xdr:col>8</xdr:col>
      <xdr:colOff>24621</xdr:colOff>
      <xdr:row>46</xdr:row>
      <xdr:rowOff>80729</xdr:rowOff>
    </xdr:to>
    <xdr:pic>
      <xdr:nvPicPr>
        <xdr:cNvPr id="3" name="Imagen 2">
          <a:extLst>
            <a:ext uri="{FF2B5EF4-FFF2-40B4-BE49-F238E27FC236}">
              <a16:creationId xmlns:a16="http://schemas.microsoft.com/office/drawing/2014/main" id="{4C325299-E83E-1392-88B1-B3B4DD81B766}"/>
            </a:ext>
          </a:extLst>
        </xdr:cNvPr>
        <xdr:cNvPicPr>
          <a:picLocks noChangeAspect="1"/>
        </xdr:cNvPicPr>
      </xdr:nvPicPr>
      <xdr:blipFill>
        <a:blip xmlns:r="http://schemas.openxmlformats.org/officeDocument/2006/relationships" r:embed="rId1"/>
        <a:stretch>
          <a:fillRect/>
        </a:stretch>
      </xdr:blipFill>
      <xdr:spPr>
        <a:xfrm>
          <a:off x="806450" y="571500"/>
          <a:ext cx="5669771" cy="8291279"/>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oneCellAnchor>
    <xdr:from>
      <xdr:col>11</xdr:col>
      <xdr:colOff>30610</xdr:colOff>
      <xdr:row>48</xdr:row>
      <xdr:rowOff>0</xdr:rowOff>
    </xdr:from>
    <xdr:ext cx="184731" cy="264560"/>
    <xdr:sp macro="" textlink="">
      <xdr:nvSpPr>
        <xdr:cNvPr id="2" name="10 CuadroTexto">
          <a:extLst>
            <a:ext uri="{FF2B5EF4-FFF2-40B4-BE49-F238E27FC236}">
              <a16:creationId xmlns:a16="http://schemas.microsoft.com/office/drawing/2014/main" id="{DDC98989-E005-4781-836C-CDBBB75216AA}"/>
            </a:ext>
          </a:extLst>
        </xdr:cNvPr>
        <xdr:cNvSpPr txBox="1"/>
      </xdr:nvSpPr>
      <xdr:spPr>
        <a:xfrm>
          <a:off x="8901560" y="21427084"/>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twoCellAnchor editAs="oneCell">
    <xdr:from>
      <xdr:col>1</xdr:col>
      <xdr:colOff>0</xdr:colOff>
      <xdr:row>3</xdr:row>
      <xdr:rowOff>0</xdr:rowOff>
    </xdr:from>
    <xdr:to>
      <xdr:col>8</xdr:col>
      <xdr:colOff>30718</xdr:colOff>
      <xdr:row>46</xdr:row>
      <xdr:rowOff>159983</xdr:rowOff>
    </xdr:to>
    <xdr:pic>
      <xdr:nvPicPr>
        <xdr:cNvPr id="6" name="Imagen 5">
          <a:extLst>
            <a:ext uri="{FF2B5EF4-FFF2-40B4-BE49-F238E27FC236}">
              <a16:creationId xmlns:a16="http://schemas.microsoft.com/office/drawing/2014/main" id="{108C0315-A791-B5E7-B6F4-C83954A7C808}"/>
            </a:ext>
          </a:extLst>
        </xdr:cNvPr>
        <xdr:cNvPicPr>
          <a:picLocks noChangeAspect="1"/>
        </xdr:cNvPicPr>
      </xdr:nvPicPr>
      <xdr:blipFill>
        <a:blip xmlns:r="http://schemas.openxmlformats.org/officeDocument/2006/relationships" r:embed="rId1"/>
        <a:stretch>
          <a:fillRect/>
        </a:stretch>
      </xdr:blipFill>
      <xdr:spPr>
        <a:xfrm>
          <a:off x="806450" y="571500"/>
          <a:ext cx="5675868" cy="8370533"/>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oneCellAnchor>
    <xdr:from>
      <xdr:col>10</xdr:col>
      <xdr:colOff>0</xdr:colOff>
      <xdr:row>48</xdr:row>
      <xdr:rowOff>0</xdr:rowOff>
    </xdr:from>
    <xdr:ext cx="184731" cy="264560"/>
    <xdr:sp macro="" textlink="">
      <xdr:nvSpPr>
        <xdr:cNvPr id="2" name="7 CuadroTexto">
          <a:extLst>
            <a:ext uri="{FF2B5EF4-FFF2-40B4-BE49-F238E27FC236}">
              <a16:creationId xmlns:a16="http://schemas.microsoft.com/office/drawing/2014/main" id="{00000000-0008-0000-1D00-000002000000}"/>
            </a:ext>
          </a:extLst>
        </xdr:cNvPr>
        <xdr:cNvSpPr txBox="1"/>
      </xdr:nvSpPr>
      <xdr:spPr>
        <a:xfrm>
          <a:off x="8489120" y="21976388"/>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s-ES"/>
        </a:p>
      </xdr:txBody>
    </xdr:sp>
    <xdr:clientData/>
  </xdr:oneCellAnchor>
  <xdr:twoCellAnchor>
    <xdr:from>
      <xdr:col>1</xdr:col>
      <xdr:colOff>7951</xdr:colOff>
      <xdr:row>45</xdr:row>
      <xdr:rowOff>19050</xdr:rowOff>
    </xdr:from>
    <xdr:to>
      <xdr:col>1</xdr:col>
      <xdr:colOff>676275</xdr:colOff>
      <xdr:row>45</xdr:row>
      <xdr:rowOff>163726</xdr:rowOff>
    </xdr:to>
    <xdr:sp macro="" textlink="'G.8.9'!#REF!">
      <xdr:nvSpPr>
        <xdr:cNvPr id="5" name="18 CuadroTexto">
          <a:extLst>
            <a:ext uri="{FF2B5EF4-FFF2-40B4-BE49-F238E27FC236}">
              <a16:creationId xmlns:a16="http://schemas.microsoft.com/office/drawing/2014/main" id="{00000000-0008-0000-1D00-000005000000}"/>
            </a:ext>
          </a:extLst>
        </xdr:cNvPr>
        <xdr:cNvSpPr txBox="1"/>
      </xdr:nvSpPr>
      <xdr:spPr>
        <a:xfrm>
          <a:off x="779476" y="5924550"/>
          <a:ext cx="668324" cy="1522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B77F9B33-3C28-4BF6-9AB0-F940F8090FFE}" type="TxLink">
            <a:rPr lang="en-US" sz="700" b="0" i="0" u="none" strike="noStrike">
              <a:solidFill>
                <a:srgbClr val="000000"/>
              </a:solidFill>
              <a:latin typeface="Calibri"/>
              <a:cs typeface="Arial"/>
            </a:rPr>
            <a:pPr algn="ctr"/>
            <a:t>​</a:t>
          </a:fld>
          <a:endParaRPr lang="es-ES" sz="700" b="0">
            <a:latin typeface="Calibri" panose="020F0502020204030204" pitchFamily="34" charset="0"/>
          </a:endParaRPr>
        </a:p>
      </xdr:txBody>
    </xdr:sp>
    <xdr:clientData/>
  </xdr:twoCellAnchor>
  <xdr:twoCellAnchor>
    <xdr:from>
      <xdr:col>1</xdr:col>
      <xdr:colOff>10222</xdr:colOff>
      <xdr:row>22</xdr:row>
      <xdr:rowOff>28576</xdr:rowOff>
    </xdr:from>
    <xdr:to>
      <xdr:col>1</xdr:col>
      <xdr:colOff>714175</xdr:colOff>
      <xdr:row>22</xdr:row>
      <xdr:rowOff>184964</xdr:rowOff>
    </xdr:to>
    <xdr:sp macro="" textlink="'G.8.9'!#REF!">
      <xdr:nvSpPr>
        <xdr:cNvPr id="8" name="21 CuadroTexto">
          <a:extLst>
            <a:ext uri="{FF2B5EF4-FFF2-40B4-BE49-F238E27FC236}">
              <a16:creationId xmlns:a16="http://schemas.microsoft.com/office/drawing/2014/main" id="{00000000-0008-0000-1D00-000008000000}"/>
            </a:ext>
          </a:extLst>
        </xdr:cNvPr>
        <xdr:cNvSpPr txBox="1"/>
      </xdr:nvSpPr>
      <xdr:spPr>
        <a:xfrm>
          <a:off x="781747" y="3076576"/>
          <a:ext cx="704153" cy="1563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fld id="{C954C34D-4406-4223-AD7D-14E81E603DE9}" type="TxLink">
            <a:rPr lang="en-US" sz="700" b="0" i="0" u="none" strike="noStrike">
              <a:solidFill>
                <a:srgbClr val="000000"/>
              </a:solidFill>
              <a:latin typeface="Calibri"/>
              <a:cs typeface="Arial"/>
            </a:rPr>
            <a:pPr algn="ctr"/>
            <a:t>​</a:t>
          </a:fld>
          <a:endParaRPr lang="es-ES" sz="700" b="0">
            <a:latin typeface="Calibri" panose="020F0502020204030204" pitchFamily="34" charset="0"/>
          </a:endParaRPr>
        </a:p>
      </xdr:txBody>
    </xdr:sp>
    <xdr:clientData/>
  </xdr:twoCellAnchor>
  <xdr:twoCellAnchor editAs="oneCell">
    <xdr:from>
      <xdr:col>1</xdr:col>
      <xdr:colOff>25400</xdr:colOff>
      <xdr:row>3</xdr:row>
      <xdr:rowOff>12700</xdr:rowOff>
    </xdr:from>
    <xdr:to>
      <xdr:col>8</xdr:col>
      <xdr:colOff>7620</xdr:colOff>
      <xdr:row>23</xdr:row>
      <xdr:rowOff>103505</xdr:rowOff>
    </xdr:to>
    <xdr:sp macro="" textlink="">
      <xdr:nvSpPr>
        <xdr:cNvPr id="23557" name="AutoShape 5">
          <a:extLst>
            <a:ext uri="{FF2B5EF4-FFF2-40B4-BE49-F238E27FC236}">
              <a16:creationId xmlns:a16="http://schemas.microsoft.com/office/drawing/2014/main" id="{1E9A750E-74F8-EE69-B20F-D2719FB56D97}"/>
            </a:ext>
          </a:extLst>
        </xdr:cNvPr>
        <xdr:cNvSpPr>
          <a:spLocks noChangeAspect="1" noChangeArrowheads="1"/>
        </xdr:cNvSpPr>
      </xdr:nvSpPr>
      <xdr:spPr bwMode="auto">
        <a:xfrm>
          <a:off x="831850" y="584200"/>
          <a:ext cx="5607050" cy="3898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44450</xdr:colOff>
      <xdr:row>3</xdr:row>
      <xdr:rowOff>31750</xdr:rowOff>
    </xdr:from>
    <xdr:to>
      <xdr:col>8</xdr:col>
      <xdr:colOff>141605</xdr:colOff>
      <xdr:row>24</xdr:row>
      <xdr:rowOff>0</xdr:rowOff>
    </xdr:to>
    <xdr:sp macro="" textlink="">
      <xdr:nvSpPr>
        <xdr:cNvPr id="24577" name="AutoShape 1">
          <a:extLst>
            <a:ext uri="{FF2B5EF4-FFF2-40B4-BE49-F238E27FC236}">
              <a16:creationId xmlns:a16="http://schemas.microsoft.com/office/drawing/2014/main" id="{5FA28B4A-031A-C5CB-D957-E27046297BD1}"/>
            </a:ext>
          </a:extLst>
        </xdr:cNvPr>
        <xdr:cNvSpPr>
          <a:spLocks noChangeAspect="1" noChangeArrowheads="1"/>
        </xdr:cNvSpPr>
      </xdr:nvSpPr>
      <xdr:spPr bwMode="auto">
        <a:xfrm>
          <a:off x="850900" y="603250"/>
          <a:ext cx="5746750" cy="396875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1</xdr:col>
      <xdr:colOff>0</xdr:colOff>
      <xdr:row>3</xdr:row>
      <xdr:rowOff>0</xdr:rowOff>
    </xdr:from>
    <xdr:to>
      <xdr:col>7</xdr:col>
      <xdr:colOff>782299</xdr:colOff>
      <xdr:row>46</xdr:row>
      <xdr:rowOff>8331</xdr:rowOff>
    </xdr:to>
    <xdr:pic>
      <xdr:nvPicPr>
        <xdr:cNvPr id="13" name="Imagen 12">
          <a:extLst>
            <a:ext uri="{FF2B5EF4-FFF2-40B4-BE49-F238E27FC236}">
              <a16:creationId xmlns:a16="http://schemas.microsoft.com/office/drawing/2014/main" id="{9C8A266A-2374-0458-AA48-C5C891CB47D8}"/>
            </a:ext>
          </a:extLst>
        </xdr:cNvPr>
        <xdr:cNvPicPr>
          <a:picLocks noChangeAspect="1"/>
        </xdr:cNvPicPr>
      </xdr:nvPicPr>
      <xdr:blipFill>
        <a:blip xmlns:r="http://schemas.openxmlformats.org/officeDocument/2006/relationships" r:embed="rId1"/>
        <a:stretch>
          <a:fillRect/>
        </a:stretch>
      </xdr:blipFill>
      <xdr:spPr>
        <a:xfrm>
          <a:off x="806450" y="571500"/>
          <a:ext cx="5620999" cy="8199831"/>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xdr:from>
      <xdr:col>1</xdr:col>
      <xdr:colOff>3975</xdr:colOff>
      <xdr:row>3</xdr:row>
      <xdr:rowOff>0</xdr:rowOff>
    </xdr:from>
    <xdr:to>
      <xdr:col>3</xdr:col>
      <xdr:colOff>0</xdr:colOff>
      <xdr:row>5</xdr:row>
      <xdr:rowOff>3975</xdr:rowOff>
    </xdr:to>
    <xdr:cxnSp macro="">
      <xdr:nvCxnSpPr>
        <xdr:cNvPr id="2" name="1 Conector recto">
          <a:extLst>
            <a:ext uri="{FF2B5EF4-FFF2-40B4-BE49-F238E27FC236}">
              <a16:creationId xmlns:a16="http://schemas.microsoft.com/office/drawing/2014/main" id="{00000000-0008-0000-1E00-000002000000}"/>
            </a:ext>
          </a:extLst>
        </xdr:cNvPr>
        <xdr:cNvCxnSpPr/>
      </xdr:nvCxnSpPr>
      <xdr:spPr>
        <a:xfrm>
          <a:off x="765975" y="571500"/>
          <a:ext cx="2196300" cy="57547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5.xml><?xml version="1.0" encoding="utf-8"?>
<xdr:wsDr xmlns:xdr="http://schemas.openxmlformats.org/drawingml/2006/spreadsheetDrawing" xmlns:a="http://schemas.openxmlformats.org/drawingml/2006/main">
  <xdr:twoCellAnchor>
    <xdr:from>
      <xdr:col>1</xdr:col>
      <xdr:colOff>3975</xdr:colOff>
      <xdr:row>3</xdr:row>
      <xdr:rowOff>0</xdr:rowOff>
    </xdr:from>
    <xdr:to>
      <xdr:col>3</xdr:col>
      <xdr:colOff>0</xdr:colOff>
      <xdr:row>5</xdr:row>
      <xdr:rowOff>3975</xdr:rowOff>
    </xdr:to>
    <xdr:cxnSp macro="">
      <xdr:nvCxnSpPr>
        <xdr:cNvPr id="2" name="1 Conector recto">
          <a:extLst>
            <a:ext uri="{FF2B5EF4-FFF2-40B4-BE49-F238E27FC236}">
              <a16:creationId xmlns:a16="http://schemas.microsoft.com/office/drawing/2014/main" id="{00000000-0008-0000-1F00-000002000000}"/>
            </a:ext>
          </a:extLst>
        </xdr:cNvPr>
        <xdr:cNvCxnSpPr/>
      </xdr:nvCxnSpPr>
      <xdr:spPr>
        <a:xfrm>
          <a:off x="765975" y="571500"/>
          <a:ext cx="2291550" cy="57547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6.xml><?xml version="1.0" encoding="utf-8"?>
<xdr:wsDr xmlns:xdr="http://schemas.openxmlformats.org/drawingml/2006/spreadsheetDrawing" xmlns:a="http://schemas.openxmlformats.org/drawingml/2006/main">
  <xdr:twoCellAnchor>
    <xdr:from>
      <xdr:col>1</xdr:col>
      <xdr:colOff>3975</xdr:colOff>
      <xdr:row>3</xdr:row>
      <xdr:rowOff>0</xdr:rowOff>
    </xdr:from>
    <xdr:to>
      <xdr:col>3</xdr:col>
      <xdr:colOff>0</xdr:colOff>
      <xdr:row>5</xdr:row>
      <xdr:rowOff>3975</xdr:rowOff>
    </xdr:to>
    <xdr:cxnSp macro="">
      <xdr:nvCxnSpPr>
        <xdr:cNvPr id="2" name="1 Conector recto">
          <a:extLst>
            <a:ext uri="{FF2B5EF4-FFF2-40B4-BE49-F238E27FC236}">
              <a16:creationId xmlns:a16="http://schemas.microsoft.com/office/drawing/2014/main" id="{00000000-0008-0000-2000-000002000000}"/>
            </a:ext>
          </a:extLst>
        </xdr:cNvPr>
        <xdr:cNvCxnSpPr/>
      </xdr:nvCxnSpPr>
      <xdr:spPr>
        <a:xfrm>
          <a:off x="765975" y="571500"/>
          <a:ext cx="2091525" cy="76597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7.xml><?xml version="1.0" encoding="utf-8"?>
<xdr:wsDr xmlns:xdr="http://schemas.openxmlformats.org/drawingml/2006/spreadsheetDrawing" xmlns:a="http://schemas.openxmlformats.org/drawingml/2006/main">
  <xdr:twoCellAnchor>
    <xdr:from>
      <xdr:col>1</xdr:col>
      <xdr:colOff>3975</xdr:colOff>
      <xdr:row>3</xdr:row>
      <xdr:rowOff>0</xdr:rowOff>
    </xdr:from>
    <xdr:to>
      <xdr:col>3</xdr:col>
      <xdr:colOff>0</xdr:colOff>
      <xdr:row>5</xdr:row>
      <xdr:rowOff>3975</xdr:rowOff>
    </xdr:to>
    <xdr:cxnSp macro="">
      <xdr:nvCxnSpPr>
        <xdr:cNvPr id="2" name="1 Conector recto">
          <a:extLst>
            <a:ext uri="{FF2B5EF4-FFF2-40B4-BE49-F238E27FC236}">
              <a16:creationId xmlns:a16="http://schemas.microsoft.com/office/drawing/2014/main" id="{00000000-0008-0000-2100-000002000000}"/>
            </a:ext>
          </a:extLst>
        </xdr:cNvPr>
        <xdr:cNvCxnSpPr/>
      </xdr:nvCxnSpPr>
      <xdr:spPr>
        <a:xfrm>
          <a:off x="765975" y="571500"/>
          <a:ext cx="2091525" cy="765975"/>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8.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467</xdr:rowOff>
    </xdr:to>
    <xdr:cxnSp macro="">
      <xdr:nvCxnSpPr>
        <xdr:cNvPr id="2" name="1 Conector recto">
          <a:extLst>
            <a:ext uri="{FF2B5EF4-FFF2-40B4-BE49-F238E27FC236}">
              <a16:creationId xmlns:a16="http://schemas.microsoft.com/office/drawing/2014/main" id="{00000000-0008-0000-0700-000002000000}"/>
            </a:ext>
          </a:extLst>
        </xdr:cNvPr>
        <xdr:cNvCxnSpPr/>
      </xdr:nvCxnSpPr>
      <xdr:spPr>
        <a:xfrm>
          <a:off x="771525" y="571500"/>
          <a:ext cx="2447925" cy="571967"/>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29.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467</xdr:rowOff>
    </xdr:to>
    <xdr:cxnSp macro="">
      <xdr:nvCxnSpPr>
        <xdr:cNvPr id="2" name="1 Conector recto">
          <a:extLst>
            <a:ext uri="{FF2B5EF4-FFF2-40B4-BE49-F238E27FC236}">
              <a16:creationId xmlns:a16="http://schemas.microsoft.com/office/drawing/2014/main" id="{C3EEA767-2E2E-4423-AA92-6D6510F64588}"/>
            </a:ext>
          </a:extLst>
        </xdr:cNvPr>
        <xdr:cNvCxnSpPr/>
      </xdr:nvCxnSpPr>
      <xdr:spPr>
        <a:xfrm>
          <a:off x="771525" y="571500"/>
          <a:ext cx="2447925" cy="571967"/>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374179</xdr:rowOff>
    </xdr:to>
    <xdr:cxnSp macro="">
      <xdr:nvCxnSpPr>
        <xdr:cNvPr id="2" name="1 Conector recto">
          <a:extLst>
            <a:ext uri="{FF2B5EF4-FFF2-40B4-BE49-F238E27FC236}">
              <a16:creationId xmlns:a16="http://schemas.microsoft.com/office/drawing/2014/main" id="{00000000-0008-0000-0B00-000002000000}"/>
            </a:ext>
          </a:extLst>
        </xdr:cNvPr>
        <xdr:cNvCxnSpPr/>
      </xdr:nvCxnSpPr>
      <xdr:spPr>
        <a:xfrm>
          <a:off x="771525" y="571500"/>
          <a:ext cx="1695450" cy="383704"/>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467</xdr:rowOff>
    </xdr:to>
    <xdr:cxnSp macro="">
      <xdr:nvCxnSpPr>
        <xdr:cNvPr id="2" name="1 Conector recto">
          <a:extLst>
            <a:ext uri="{FF2B5EF4-FFF2-40B4-BE49-F238E27FC236}">
              <a16:creationId xmlns:a16="http://schemas.microsoft.com/office/drawing/2014/main" id="{00000000-0008-0000-0800-000002000000}"/>
            </a:ext>
          </a:extLst>
        </xdr:cNvPr>
        <xdr:cNvCxnSpPr/>
      </xdr:nvCxnSpPr>
      <xdr:spPr>
        <a:xfrm>
          <a:off x="826936" y="572494"/>
          <a:ext cx="2623930" cy="38213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0</xdr:colOff>
      <xdr:row>27</xdr:row>
      <xdr:rowOff>0</xdr:rowOff>
    </xdr:from>
    <xdr:to>
      <xdr:col>3</xdr:col>
      <xdr:colOff>0</xdr:colOff>
      <xdr:row>29</xdr:row>
      <xdr:rowOff>468</xdr:rowOff>
    </xdr:to>
    <xdr:cxnSp macro="">
      <xdr:nvCxnSpPr>
        <xdr:cNvPr id="3" name="2 Conector recto">
          <a:extLst>
            <a:ext uri="{FF2B5EF4-FFF2-40B4-BE49-F238E27FC236}">
              <a16:creationId xmlns:a16="http://schemas.microsoft.com/office/drawing/2014/main" id="{00000000-0008-0000-0800-000003000000}"/>
            </a:ext>
          </a:extLst>
        </xdr:cNvPr>
        <xdr:cNvCxnSpPr/>
      </xdr:nvCxnSpPr>
      <xdr:spPr>
        <a:xfrm>
          <a:off x="826936" y="5025224"/>
          <a:ext cx="2623930" cy="382131"/>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31.xml><?xml version="1.0" encoding="utf-8"?>
<xdr:wsDr xmlns:xdr="http://schemas.openxmlformats.org/drawingml/2006/spreadsheetDrawing" xmlns:a="http://schemas.openxmlformats.org/drawingml/2006/main">
  <xdr:twoCellAnchor>
    <xdr:from>
      <xdr:col>1</xdr:col>
      <xdr:colOff>0</xdr:colOff>
      <xdr:row>3</xdr:row>
      <xdr:rowOff>0</xdr:rowOff>
    </xdr:from>
    <xdr:to>
      <xdr:col>10</xdr:col>
      <xdr:colOff>0</xdr:colOff>
      <xdr:row>16</xdr:row>
      <xdr:rowOff>182880</xdr:rowOff>
    </xdr:to>
    <xdr:grpSp>
      <xdr:nvGrpSpPr>
        <xdr:cNvPr id="2" name="Grupo 1">
          <a:extLst>
            <a:ext uri="{FF2B5EF4-FFF2-40B4-BE49-F238E27FC236}">
              <a16:creationId xmlns:a16="http://schemas.microsoft.com/office/drawing/2014/main" id="{E6DD5467-4825-038D-C902-5C1F7733ADE2}"/>
            </a:ext>
          </a:extLst>
        </xdr:cNvPr>
        <xdr:cNvGrpSpPr/>
      </xdr:nvGrpSpPr>
      <xdr:grpSpPr>
        <a:xfrm>
          <a:off x="771525" y="762000"/>
          <a:ext cx="6553200" cy="2659380"/>
          <a:chOff x="769620" y="762000"/>
          <a:chExt cx="6537960" cy="2659380"/>
        </a:xfrm>
      </xdr:grpSpPr>
      <xdr:graphicFrame macro="">
        <xdr:nvGraphicFramePr>
          <xdr:cNvPr id="5" name="Gráfico 4">
            <a:extLst>
              <a:ext uri="{FF2B5EF4-FFF2-40B4-BE49-F238E27FC236}">
                <a16:creationId xmlns:a16="http://schemas.microsoft.com/office/drawing/2014/main" id="{C9E2BAF4-77FF-43D0-80AD-73FB3EB730D7}"/>
              </a:ext>
            </a:extLst>
          </xdr:cNvPr>
          <xdr:cNvGraphicFramePr>
            <a:graphicFrameLocks/>
          </xdr:cNvGraphicFramePr>
        </xdr:nvGraphicFramePr>
        <xdr:xfrm>
          <a:off x="4229100" y="762000"/>
          <a:ext cx="3078480" cy="2659380"/>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6" name="Gráfico 1">
            <a:extLst>
              <a:ext uri="{FF2B5EF4-FFF2-40B4-BE49-F238E27FC236}">
                <a16:creationId xmlns:a16="http://schemas.microsoft.com/office/drawing/2014/main" id="{DF69B7DF-BA2B-4748-835E-BF601C893080}"/>
              </a:ext>
            </a:extLst>
          </xdr:cNvPr>
          <xdr:cNvGraphicFramePr>
            <a:graphicFrameLocks/>
          </xdr:cNvGraphicFramePr>
        </xdr:nvGraphicFramePr>
        <xdr:xfrm>
          <a:off x="769620" y="762000"/>
          <a:ext cx="3078480" cy="265938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467</xdr:rowOff>
    </xdr:to>
    <xdr:cxnSp macro="">
      <xdr:nvCxnSpPr>
        <xdr:cNvPr id="2" name="1 Conector recto">
          <a:extLst>
            <a:ext uri="{FF2B5EF4-FFF2-40B4-BE49-F238E27FC236}">
              <a16:creationId xmlns:a16="http://schemas.microsoft.com/office/drawing/2014/main" id="{832D446F-0A2B-424F-A6EA-5C49ACCDC04C}"/>
            </a:ext>
          </a:extLst>
        </xdr:cNvPr>
        <xdr:cNvCxnSpPr/>
      </xdr:nvCxnSpPr>
      <xdr:spPr>
        <a:xfrm>
          <a:off x="806450" y="571500"/>
          <a:ext cx="2089150" cy="571967"/>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801414</xdr:colOff>
      <xdr:row>3</xdr:row>
      <xdr:rowOff>0</xdr:rowOff>
    </xdr:from>
    <xdr:to>
      <xdr:col>3</xdr:col>
      <xdr:colOff>0</xdr:colOff>
      <xdr:row>4</xdr:row>
      <xdr:rowOff>229913</xdr:rowOff>
    </xdr:to>
    <xdr:cxnSp macro="">
      <xdr:nvCxnSpPr>
        <xdr:cNvPr id="2" name="1 Conector recto">
          <a:extLst>
            <a:ext uri="{FF2B5EF4-FFF2-40B4-BE49-F238E27FC236}">
              <a16:creationId xmlns:a16="http://schemas.microsoft.com/office/drawing/2014/main" id="{8E5E3411-90E7-42A8-A4A2-75B41CFDB1CA}"/>
            </a:ext>
          </a:extLst>
        </xdr:cNvPr>
        <xdr:cNvCxnSpPr/>
      </xdr:nvCxnSpPr>
      <xdr:spPr>
        <a:xfrm>
          <a:off x="801414" y="571500"/>
          <a:ext cx="2568465" cy="459827"/>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5</xdr:row>
      <xdr:rowOff>467</xdr:rowOff>
    </xdr:to>
    <xdr:cxnSp macro="">
      <xdr:nvCxnSpPr>
        <xdr:cNvPr id="2" name="1 Conector recto">
          <a:extLst>
            <a:ext uri="{FF2B5EF4-FFF2-40B4-BE49-F238E27FC236}">
              <a16:creationId xmlns:a16="http://schemas.microsoft.com/office/drawing/2014/main" id="{00000000-0008-0000-0900-000002000000}"/>
            </a:ext>
          </a:extLst>
        </xdr:cNvPr>
        <xdr:cNvCxnSpPr/>
      </xdr:nvCxnSpPr>
      <xdr:spPr>
        <a:xfrm>
          <a:off x="826936" y="572494"/>
          <a:ext cx="2130949" cy="38213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813288</xdr:colOff>
      <xdr:row>3</xdr:row>
      <xdr:rowOff>0</xdr:rowOff>
    </xdr:from>
    <xdr:to>
      <xdr:col>3</xdr:col>
      <xdr:colOff>10392</xdr:colOff>
      <xdr:row>5</xdr:row>
      <xdr:rowOff>648</xdr:rowOff>
    </xdr:to>
    <xdr:cxnSp macro="">
      <xdr:nvCxnSpPr>
        <xdr:cNvPr id="2" name="1 Conector recto">
          <a:extLst>
            <a:ext uri="{FF2B5EF4-FFF2-40B4-BE49-F238E27FC236}">
              <a16:creationId xmlns:a16="http://schemas.microsoft.com/office/drawing/2014/main" id="{181C4E00-3510-4709-B19E-F7CAF3B8066D}"/>
            </a:ext>
          </a:extLst>
        </xdr:cNvPr>
        <xdr:cNvCxnSpPr/>
      </xdr:nvCxnSpPr>
      <xdr:spPr>
        <a:xfrm>
          <a:off x="813288" y="571500"/>
          <a:ext cx="2252431" cy="835917"/>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755872</xdr:colOff>
      <xdr:row>4</xdr:row>
      <xdr:rowOff>0</xdr:rowOff>
    </xdr:from>
    <xdr:to>
      <xdr:col>3</xdr:col>
      <xdr:colOff>13071</xdr:colOff>
      <xdr:row>6</xdr:row>
      <xdr:rowOff>0</xdr:rowOff>
    </xdr:to>
    <xdr:cxnSp macro="">
      <xdr:nvCxnSpPr>
        <xdr:cNvPr id="2" name="1 Conector recto">
          <a:extLst>
            <a:ext uri="{FF2B5EF4-FFF2-40B4-BE49-F238E27FC236}">
              <a16:creationId xmlns:a16="http://schemas.microsoft.com/office/drawing/2014/main" id="{00000000-0008-0000-0E00-000002000000}"/>
            </a:ext>
          </a:extLst>
        </xdr:cNvPr>
        <xdr:cNvCxnSpPr/>
      </xdr:nvCxnSpPr>
      <xdr:spPr>
        <a:xfrm>
          <a:off x="755457" y="762000"/>
          <a:ext cx="1555895" cy="381000"/>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3</xdr:row>
      <xdr:rowOff>0</xdr:rowOff>
    </xdr:from>
    <xdr:to>
      <xdr:col>3</xdr:col>
      <xdr:colOff>0</xdr:colOff>
      <xdr:row>4</xdr:row>
      <xdr:rowOff>374179</xdr:rowOff>
    </xdr:to>
    <xdr:cxnSp macro="">
      <xdr:nvCxnSpPr>
        <xdr:cNvPr id="2" name="1 Conector recto">
          <a:extLst>
            <a:ext uri="{FF2B5EF4-FFF2-40B4-BE49-F238E27FC236}">
              <a16:creationId xmlns:a16="http://schemas.microsoft.com/office/drawing/2014/main" id="{00000000-0008-0000-0F00-000002000000}"/>
            </a:ext>
          </a:extLst>
        </xdr:cNvPr>
        <xdr:cNvCxnSpPr/>
      </xdr:nvCxnSpPr>
      <xdr:spPr>
        <a:xfrm>
          <a:off x="771525" y="571500"/>
          <a:ext cx="2771775" cy="383704"/>
        </a:xfrm>
        <a:prstGeom prst="line">
          <a:avLst/>
        </a:prstGeom>
        <a:ln>
          <a:solidFill>
            <a:schemeClr val="bg1"/>
          </a:solidFill>
        </a:ln>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C37"/>
  <sheetViews>
    <sheetView tabSelected="1" workbookViewId="0"/>
  </sheetViews>
  <sheetFormatPr baseColWidth="10" defaultColWidth="11.42578125" defaultRowHeight="12.75"/>
  <cols>
    <col min="1" max="1" width="3.7109375" style="146" customWidth="1"/>
    <col min="2" max="2" width="12.7109375" style="146" customWidth="1"/>
    <col min="3" max="3" width="129" style="146" customWidth="1"/>
    <col min="4" max="16384" width="11.42578125" style="225"/>
  </cols>
  <sheetData>
    <row r="2" spans="1:3" ht="21">
      <c r="B2" s="147" t="s">
        <v>404</v>
      </c>
      <c r="C2" s="147"/>
    </row>
    <row r="3" spans="1:3" ht="33.950000000000003" customHeight="1">
      <c r="B3" s="387" t="s">
        <v>196</v>
      </c>
      <c r="C3" s="387"/>
    </row>
    <row r="4" spans="1:3" ht="15">
      <c r="A4" s="148"/>
      <c r="B4" s="149"/>
      <c r="C4" s="149"/>
    </row>
    <row r="5" spans="1:3" ht="15">
      <c r="A5" s="148"/>
      <c r="B5" s="150" t="s">
        <v>194</v>
      </c>
      <c r="C5" s="150"/>
    </row>
    <row r="6" spans="1:3" ht="15">
      <c r="A6" s="148"/>
      <c r="B6" s="386" t="s">
        <v>195</v>
      </c>
      <c r="C6" s="386"/>
    </row>
    <row r="7" spans="1:3" ht="15">
      <c r="A7" s="148"/>
      <c r="B7" s="224"/>
      <c r="C7" s="224"/>
    </row>
    <row r="8" spans="1:3" ht="16.5" thickBot="1">
      <c r="B8" s="151"/>
      <c r="C8" s="151"/>
    </row>
    <row r="9" spans="1:3" ht="15.75" thickTop="1">
      <c r="A9" s="152"/>
      <c r="B9" s="159" t="str">
        <f>LEFT('T.8.1'!B$1,10)</f>
        <v>Tabla 8.1.</v>
      </c>
      <c r="C9" s="153" t="str">
        <f>CONCATENATE(MID('T.8.1'!B$1,12,200)," ",'T.8.1'!B$2)</f>
        <v>Contratos bonificados de mujeres víctimas de violencia¹, por colectivo de bonificación.  Periodo 2003-2024.</v>
      </c>
    </row>
    <row r="10" spans="1:3" ht="15">
      <c r="A10" s="152"/>
      <c r="B10" s="155" t="str">
        <f>LEFT('G.8.1_old'!B$1,12)</f>
        <v>Gráfico 8.1.</v>
      </c>
      <c r="C10" s="154" t="str">
        <f>CONCATENATE(MID('G.8.1'!B$1,14,200)," ",'G.8.1'!B$2)</f>
        <v>Contratos bonificados de mujeres víctimas de violencia. Periodo 2003-2024.</v>
      </c>
    </row>
    <row r="11" spans="1:3" ht="15" customHeight="1">
      <c r="A11" s="152"/>
      <c r="B11" s="155" t="str">
        <f>LEFT('G.8.2'!B$1,12)</f>
        <v>Gráfico 8.2.</v>
      </c>
      <c r="C11" s="154" t="str">
        <f>CONCATENATE(MID('G.8.2'!B$1,14,200)," ",'G.8.2'!B$2)</f>
        <v>Distribución porcentual de los contratos bonificados de mujeres víctimas de violencia según el colectivo de bonificación. Año 2024.</v>
      </c>
    </row>
    <row r="12" spans="1:3" ht="15">
      <c r="A12" s="152"/>
      <c r="B12" s="155" t="str">
        <f>LEFT('T.8.2'!B$1,10)</f>
        <v>Tabla 8.2.</v>
      </c>
      <c r="C12" s="154" t="str">
        <f>CONCATENATE(MID('T.8.2'!B$1,12,200)," ",'T.8.2'!B$2)</f>
        <v>Contratos bonificados de mujeres víctimas de violencia, por tipo de contrato. Último quinquenio, año 2003 y periodo 2003-2024.</v>
      </c>
    </row>
    <row r="13" spans="1:3" ht="15">
      <c r="A13" s="152"/>
      <c r="B13" s="155" t="str">
        <f>LEFT('T.8.3'!B$1,10)</f>
        <v>Tabla 8.3.</v>
      </c>
      <c r="C13" s="154" t="str">
        <f>CONCATENATE(MID('T.8.3'!B$1,12,200)," ",'T.8.3'!B$2)</f>
        <v>Contratos de mujeres, por comunidad autónoma, colectivo de bonificación y tipo de contrato. Año 2024.</v>
      </c>
    </row>
    <row r="14" spans="1:3" ht="15">
      <c r="A14" s="152"/>
      <c r="B14" s="155" t="str">
        <f>LEFT('T.8.4'!B$1,10)</f>
        <v>Tabla 8.4.</v>
      </c>
      <c r="C14" s="154" t="str">
        <f>CONCATENATE(MID('T.8.4'!B$1,12,200)," ",'T.8.4'!B$2)</f>
        <v>Contratos bonificados de mujeres víctimas de violencia, por comunidad autónoma y colectivo de bonificación. Año 2024.</v>
      </c>
    </row>
    <row r="15" spans="1:3" ht="30">
      <c r="A15" s="152"/>
      <c r="B15" s="155" t="str">
        <f>LEFT('T.8.5'!B$1,10)</f>
        <v>Tabla 8.5.</v>
      </c>
      <c r="C15" s="154" t="str">
        <f>CONCATENATE(MID('T.8.5'!B$1,12,200)," ",'T.8.5'!B$2)</f>
        <v>Contratos bonificados de mujeres víctimas de violencia en la pareja o expareja, por comunidad autónoma y tipo de contrato. Último quinquenio, año 2007 y periodo 2006-2024.</v>
      </c>
    </row>
    <row r="16" spans="1:3" ht="30">
      <c r="A16" s="152"/>
      <c r="B16" s="160" t="str">
        <f>LEFT('T.8.6'!B$1,10)</f>
        <v>Tabla 8.6.</v>
      </c>
      <c r="C16" s="154" t="str">
        <f>CONCATENATE(MID('T.8.6'!B$1,12,200)," ",'T.8.6'!B$2)</f>
        <v>Contratos bonificados de mujeres víctimas de violencia, por comunidad autónoma. Valores absolutos y tasas por millón de mujeres de 16 y más años. Año 2024.</v>
      </c>
    </row>
    <row r="17" spans="1:3" ht="15">
      <c r="A17" s="152"/>
      <c r="B17" s="160" t="str">
        <f>LEFT('T.8.7'!B$1,10)</f>
        <v>Tabla 8.7.</v>
      </c>
      <c r="C17" s="154" t="str">
        <f>CONCATENATE(MID('T.8.7'!B$1,12,200)," ",'T.8.7'!B$2)</f>
        <v>Contratos bonificados de mujeres víctimas de violencia, por grupo de edad de la víctima y tipo de contrato. Año 2024 y periodo 2003-2024.</v>
      </c>
    </row>
    <row r="18" spans="1:3" ht="30">
      <c r="A18" s="152"/>
      <c r="B18" s="160" t="str">
        <f>LEFT('T.8.8'!B$1,10)</f>
        <v>Tabla 8.8.</v>
      </c>
      <c r="C18" s="154" t="str">
        <f>CONCATENATE(MID('T.8.8'!B$1,12,200)," ",'T.8.8'!B$2)</f>
        <v>Contratos bonificados de mujeres víctimas de violencia, por nacionalidad de la víctima y tipo de contrato. Último quinquenio, año 2003 y periodo 2003-2024.</v>
      </c>
    </row>
    <row r="19" spans="1:3" ht="17.100000000000001" customHeight="1">
      <c r="A19" s="152"/>
      <c r="B19" s="160" t="str">
        <f>LEFT('G.8.3'!B$1,12)</f>
        <v>Gráfico 8.3.</v>
      </c>
      <c r="C19" s="154" t="str">
        <f>CONCATENATE(MID('G.8.3'!B$1,14,200)," ",'G.8.3'!B$2)</f>
        <v>Distribución de contratos bonificados de mujeres víctimas de violencia, por comunidad autónoma según la nacionalidad de la víctima. Periodo 2003-2024.</v>
      </c>
    </row>
    <row r="20" spans="1:3" ht="30">
      <c r="A20" s="152"/>
      <c r="B20" s="160" t="str">
        <f>LEFT('G.8.4'!B$1,12)</f>
        <v>Gráfico 8.4.</v>
      </c>
      <c r="C20" s="154" t="str">
        <f>CONCATENATE(MID('G.8.4'!B$1,14,200)," ",'G.8.4'!B$2)</f>
        <v>Distribución porcentual de los contratos bonificados de mujeres víctimas de violencia según el nivel formativo de las víctimas. Año 2024 y periodo 2003-2024.</v>
      </c>
    </row>
    <row r="21" spans="1:3" ht="30">
      <c r="A21" s="152"/>
      <c r="B21" s="160" t="str">
        <f>LEFT('T.8.9'!B$1,10)</f>
        <v>Tabla 8.9.</v>
      </c>
      <c r="C21" s="154" t="str">
        <f>CONCATENATE(MID('T.8.9'!B$1,12,200)," ",'T.8.9'!B$2)</f>
        <v>Contratos bonificados de mujeres víctimas de violencia, por grupo de ocupación de la víctima. Último quinquenio, año 2003 y periodo 2003-2024.</v>
      </c>
    </row>
    <row r="22" spans="1:3" ht="30">
      <c r="A22" s="152"/>
      <c r="B22" s="160" t="str">
        <f>LEFT('G.8.5'!B$1,12)</f>
        <v>Gráfico 8.5.</v>
      </c>
      <c r="C22" s="154" t="str">
        <f>CONCATENATE(MID('G.8.5'!B$1,14,200)," ",'G.8.5'!B$2)</f>
        <v>Distribución porcentual de los contratos bonificados de mujeres víctimas de violencia según el grupo de ocupación de la víctima. Año 2024 y periodo 2003-2024.</v>
      </c>
    </row>
    <row r="23" spans="1:3" ht="30">
      <c r="A23" s="152"/>
      <c r="B23" s="160" t="str">
        <f>LEFT('T.8.10'!B$1,11)</f>
        <v>Tabla 8.10.</v>
      </c>
      <c r="C23" s="154" t="str">
        <f>CONCATENATE(MID('T.8.10'!B$1,13,200)," ",'T.8.10'!B$2)</f>
        <v>Contratos bonificados de mujeres víctimas de violencia, por sector de actividad de la empresa. Último quinquenio, año 2003 y periodo 2003-2024.</v>
      </c>
    </row>
    <row r="24" spans="1:3" ht="15">
      <c r="A24" s="152"/>
      <c r="B24" s="160" t="str">
        <f>LEFT('T.8.11'!B$1,11)</f>
        <v>Tabla 8.11.</v>
      </c>
      <c r="C24" s="154" t="str">
        <f>CONCATENATE(MID('T.8.11'!B$1,13,200)," ",'T.8.11'!B$2)</f>
        <v>Contratos bonificados de mujeres víctimas de violencia, por tamaño de la empresa. Último quinquenio, año 2003 y periodo 2003-2024.</v>
      </c>
    </row>
    <row r="25" spans="1:3" ht="30">
      <c r="A25" s="152"/>
      <c r="B25" s="160" t="str">
        <f>LEFT('G.8.6'!B$1,12)</f>
        <v>Gráfico 8.6.</v>
      </c>
      <c r="C25" s="154" t="str">
        <f>CONCATENATE(MID('G.8.6'!B$1,14,200)," ",'G.8.6'!B$2)</f>
        <v>Distribución porcentual de los contratos bonificados de mujeres víctimas de violencia según el tamaño de la empresa. Año 2024 y periodo 2003-2024.</v>
      </c>
    </row>
    <row r="26" spans="1:3" ht="30">
      <c r="A26" s="152"/>
      <c r="B26" s="160" t="str">
        <f>LEFT('T.8.12'!B$1,11)</f>
        <v>Tabla 8.12.</v>
      </c>
      <c r="C26" s="154" t="str">
        <f>CONCATENATE(MID('T.8.12'!B$1,13,200)," ",'T.8.12'!B$2)</f>
        <v>Contratos de sustitución de mujeres víctimas de violencia en la pareja o expareja, por sexo de quien sustituye. Último quinquenio, año 2005 y periodo 2005-2024.</v>
      </c>
    </row>
    <row r="27" spans="1:3" ht="30">
      <c r="A27" s="152"/>
      <c r="B27" s="160" t="str">
        <f>LEFT('T.8.13'!B$1,12)</f>
        <v xml:space="preserve">Tabla 8.13. </v>
      </c>
      <c r="C27" s="154" t="str">
        <f>CONCATENATE(MID('T.8.13'!B$1,13,200)," ",'T.8.13'!B$2)</f>
        <v>Contratos de trabajo suspendidos o extinguidos con percepción por parte de la mujer víctima de violencia de la prestación contributiva por desempleo, por nacionalidad de la víctima. Último quinquenio, año 2006 y periodo 2006 -2024.</v>
      </c>
    </row>
    <row r="28" spans="1:3" ht="15">
      <c r="A28" s="152"/>
      <c r="B28" s="160" t="str">
        <f>LEFT('T.8.14'!B$1,11)</f>
        <v>Tabla 8.14.</v>
      </c>
      <c r="C28" s="154" t="str">
        <f>CONCATENATE(MID('T.8.14'!B$1,13,200)," ",'T.8.14'!B$2)</f>
        <v>Servicios iniciados y finalizados por mujeres víctimas de violencia en la pareja o expareja.  Último quinquenio, año 2012 y periodo 2012-2024.</v>
      </c>
    </row>
    <row r="29" spans="1:3" ht="15">
      <c r="A29" s="152"/>
      <c r="B29" s="160" t="str">
        <f>LEFT('T.8.15'!B$1,11)</f>
        <v>Tabla 8.15.</v>
      </c>
      <c r="C29" s="154" t="str">
        <f>CONCATENATE(MID('T.8.15'!B$1,13,200)," ",'T.8.15'!B$2)</f>
        <v>Servicios iniciados y finalizados por mujeres y mujeres víctimas de violencia en la pareja o expareja, por comunidad autónoma. Año 2024.</v>
      </c>
    </row>
    <row r="30" spans="1:3" ht="30">
      <c r="A30" s="152"/>
      <c r="B30" s="160" t="str">
        <f>LEFT('G.8.7'!B$1,12)</f>
        <v>Gráfico 8.7.</v>
      </c>
      <c r="C30" s="154" t="str">
        <f>CONCATENATE(MID('G.8.7'!B$1,14,200)," ",'G.8.7'!B$2)</f>
        <v>Contratos bonificados de mujeres víctimas de violencia, por comunidad autónoma. Valores absolutos y tasas por millón de mujeres de 16 y más años. Año 2024.</v>
      </c>
    </row>
    <row r="31" spans="1:3" ht="30">
      <c r="A31" s="152"/>
      <c r="B31" s="160" t="str">
        <f>LEFT('G.8.8'!B$1,12)</f>
        <v>Gráfico 8.8.</v>
      </c>
      <c r="C31" s="154" t="str">
        <f>CONCATENATE(MID('G.8.8'!B$1,14,200)," ",'G.8.8'!B$2)</f>
        <v>Contratos bonificados de mujeres víctimas de violencia, por provincia. Valores absolutos y tasas por millón de mujeres de 16 y más años. Año 2024.</v>
      </c>
    </row>
    <row r="32" spans="1:3" ht="30">
      <c r="A32" s="152"/>
      <c r="B32" s="155" t="str">
        <f>LEFT('G.8.9'!B$1,12)</f>
        <v>Gráfico 8.9.</v>
      </c>
      <c r="C32" s="154" t="str">
        <f>CONCATENATE(MID('G.8.9'!B$1,14,200)," ",'G.8.9'!B$2)</f>
        <v>Contratos bonificados de mujeres víctimas de violencia, por comunidad autónoma y provincia. Valores absolutos y tasas por millón de mujeres de 16 y más años. Periodo 2003-2024.</v>
      </c>
    </row>
    <row r="33" spans="1:3" ht="15">
      <c r="A33" s="152"/>
      <c r="B33" s="155" t="str">
        <f>LEFT('T.8.16'!B$1,11)</f>
        <v>Tabla 8.16.</v>
      </c>
      <c r="C33" s="154" t="str">
        <f>CONCATENATE(MID('T.8.16'!B$1,13,200)," ",'T.8.16'!B$2)</f>
        <v>Contratos bonificados de mujeres víctimas de violencia, por comunidad autónoma y provincia y tipo de contrato. Año 2024.</v>
      </c>
    </row>
    <row r="34" spans="1:3" ht="15">
      <c r="A34" s="152"/>
      <c r="B34" s="155" t="str">
        <f>LEFT('T.8.17'!B$1,11)</f>
        <v>Tabla 8.17.</v>
      </c>
      <c r="C34" s="154" t="str">
        <f>CONCATENATE(MID('T.8.17'!B$1,13,200)," ",'T.8.17'!B$2)</f>
        <v>Contratos bonificados de mujeres víctimas de violencia, por comunidad autónoma y provincia y tipo de contrato. Periodo 2003-2024.</v>
      </c>
    </row>
    <row r="35" spans="1:3" ht="15">
      <c r="A35" s="152"/>
      <c r="B35" s="155" t="str">
        <f>LEFT('T.8.18'!B$1,11)</f>
        <v>Tabla 8.18.</v>
      </c>
      <c r="C35" s="154" t="str">
        <f>CONCATENATE(MID('T.8.18'!B$1,13,200)," ",'T.8.18'!B$2)</f>
        <v>Contratos bonificados de mujeres víctimas de violencia, por comunidad autónoma y provincia, tipo de contrato y nacionalidad. Año 2024.</v>
      </c>
    </row>
    <row r="36" spans="1:3" ht="30.75" thickBot="1">
      <c r="A36" s="152"/>
      <c r="B36" s="156" t="str">
        <f>LEFT('T.8.19'!B$1,11)</f>
        <v>Tabla 8.19.</v>
      </c>
      <c r="C36" s="157" t="str">
        <f>CONCATENATE(MID('T.8.19'!B$1,13,200)," ",'T.8.19'!B$2)</f>
        <v>Contratos bonificados de mujeres víctimas de violencia, por comunidad autónoma y provincia, tipo de contrato y nacionalidad. Periodo 2003-2024.</v>
      </c>
    </row>
    <row r="37" spans="1:3" ht="13.5" thickTop="1">
      <c r="B37" s="158"/>
      <c r="C37" s="158"/>
    </row>
  </sheetData>
  <mergeCells count="2">
    <mergeCell ref="B6:C6"/>
    <mergeCell ref="B3:C3"/>
  </mergeCells>
  <hyperlinks>
    <hyperlink ref="B9" location="T.8.1!B1" display="T.8.1!B1" xr:uid="{00000000-0004-0000-0200-000000000000}"/>
    <hyperlink ref="B36" location="T.8.19!B1" display="T.8.19!B1" xr:uid="{00000000-0004-0000-0200-000001000000}"/>
    <hyperlink ref="B14" location="T.8.4!B1" display="T.8.4!B1" xr:uid="{00000000-0004-0000-0200-000004000000}"/>
    <hyperlink ref="B15" location="T.8.5!B1" display="T.8.5!B1" xr:uid="{00000000-0004-0000-0200-000005000000}"/>
    <hyperlink ref="B22" location="G.8.5!B1" display="G.8.5!B1" xr:uid="{00000000-0004-0000-0200-000006000000}"/>
    <hyperlink ref="B25" location="G.8.6!B1" display="G.8.6!B1" xr:uid="{00000000-0004-0000-0200-000008000000}"/>
    <hyperlink ref="B16" location="T.8.6!B1" display="T.8.6!B1" xr:uid="{00000000-0004-0000-0200-000009000000}"/>
    <hyperlink ref="B17" location="T.8.7!B1" display="T.8.7!B1" xr:uid="{00000000-0004-0000-0200-00000A000000}"/>
    <hyperlink ref="B18" location="T.8.8!B1" display="T.8.8!B1" xr:uid="{00000000-0004-0000-0200-00000B000000}"/>
    <hyperlink ref="B30" location="G.8.7!B1" display="G.8.7!B1" xr:uid="{00000000-0004-0000-0200-00000C000000}"/>
    <hyperlink ref="B32" location="G.8.9!B1" display="G.8.9!B1" xr:uid="{00000000-0004-0000-0200-00000D000000}"/>
    <hyperlink ref="B33" location="T.8.16!B1" display="T.8.16!B1" xr:uid="{00000000-0004-0000-0200-00000E000000}"/>
    <hyperlink ref="B35" location="T.8.18!B1" display="T.8.18!B1" xr:uid="{00000000-0004-0000-0200-00000F000000}"/>
    <hyperlink ref="B34" location="T.8.17!B1" display="T.8.17!B1" xr:uid="{00000000-0004-0000-0200-000010000000}"/>
    <hyperlink ref="B21" location="T.8.9!B1" display="T.8.9!B1" xr:uid="{00000000-0004-0000-0200-000011000000}"/>
    <hyperlink ref="B23" location="T.8.10!B1" display="T.8.10!B1" xr:uid="{00000000-0004-0000-0200-000012000000}"/>
    <hyperlink ref="B24" location="T.8.11!B1" display="T.8.11!B1" xr:uid="{00000000-0004-0000-0200-000013000000}"/>
    <hyperlink ref="B26" location="T.8.12!B1" display="T.8.12!B1" xr:uid="{00000000-0004-0000-0200-000014000000}"/>
    <hyperlink ref="B29" location="T.8.15!B1" display="T.8.15!B1" xr:uid="{00000000-0004-0000-0200-000016000000}"/>
    <hyperlink ref="B19" location="G.8.3!B1" display="G.8.3!B1" xr:uid="{00000000-0004-0000-0200-000017000000}"/>
    <hyperlink ref="B20" location="G.8.4!B1" display="G.8.4!B1" xr:uid="{00000000-0004-0000-0200-000018000000}"/>
    <hyperlink ref="B28" location="T.8.14!B1" display="T.8.14!B1" xr:uid="{00000000-0004-0000-0200-000019000000}"/>
    <hyperlink ref="B27" location="T.8.13!B1" display="T.8.13!B1" xr:uid="{00000000-0004-0000-0200-00001A000000}"/>
    <hyperlink ref="B12" location="T.8.2!B1" display="T.8.2!B1" xr:uid="{1ADF777F-5242-45A1-ACFB-AFFBB9D91442}"/>
    <hyperlink ref="B13" location="T.8.3!B1" display="T.8.3!B1" xr:uid="{0BE14AAE-D07B-4E2B-BA2D-90371C09CFC8}"/>
    <hyperlink ref="B10" location="G.8.1!B1" display="G.8.1!B1" xr:uid="{5EB7FD05-0D47-470D-A5EB-258C14BF0DE9}"/>
    <hyperlink ref="B11" location="G.8.2!B1" display="G.8.2!B1" xr:uid="{C533695B-548F-443D-A5B7-77CBC3A42925}"/>
    <hyperlink ref="B31" location="G.8.8!B1" display="G.8.8!B1" xr:uid="{A41CA95A-6DF6-44AE-9A61-6F39EA151FCF}"/>
  </hyperlinks>
  <pageMargins left="0.7" right="0.7" top="0.75" bottom="0.75" header="0.3" footer="0.3"/>
  <pageSetup paperSize="9"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Hoja13"/>
  <dimension ref="B1:I28"/>
  <sheetViews>
    <sheetView workbookViewId="0"/>
  </sheetViews>
  <sheetFormatPr baseColWidth="10" defaultColWidth="11.5703125" defaultRowHeight="15" customHeight="1"/>
  <cols>
    <col min="1" max="1" width="11.5703125" style="1" customWidth="1"/>
    <col min="2" max="2" width="28.7109375" style="1" customWidth="1"/>
    <col min="3" max="3" width="5.7109375" style="1" customWidth="1"/>
    <col min="4" max="4" width="18.7109375" style="1" customWidth="1"/>
    <col min="5" max="5" width="18.5703125" style="1" customWidth="1"/>
    <col min="6" max="6" width="10.7109375" style="1" customWidth="1"/>
    <col min="7" max="7" width="11.7109375" style="1" customWidth="1"/>
    <col min="8" max="8" width="13.42578125" style="1" bestFit="1" customWidth="1"/>
    <col min="9" max="16384" width="11.5703125" style="1"/>
  </cols>
  <sheetData>
    <row r="1" spans="2:9" ht="15" customHeight="1">
      <c r="B1" s="9" t="s">
        <v>367</v>
      </c>
    </row>
    <row r="2" spans="2:9" ht="15" customHeight="1">
      <c r="B2" s="10" t="s">
        <v>383</v>
      </c>
      <c r="C2" s="9"/>
      <c r="D2" s="9"/>
      <c r="E2" s="9"/>
      <c r="F2" s="9"/>
      <c r="G2" s="9"/>
    </row>
    <row r="3" spans="2:9" ht="15" customHeight="1">
      <c r="B3" s="8"/>
    </row>
    <row r="4" spans="2:9" ht="15.95" customHeight="1">
      <c r="B4" s="426" t="s">
        <v>117</v>
      </c>
      <c r="C4" s="427"/>
      <c r="D4" s="437" t="s">
        <v>137</v>
      </c>
      <c r="E4" s="429" t="s">
        <v>374</v>
      </c>
    </row>
    <row r="5" spans="2:9" ht="13.5" customHeight="1">
      <c r="B5" s="55" t="s">
        <v>178</v>
      </c>
      <c r="C5" s="367"/>
      <c r="D5" s="438"/>
      <c r="E5" s="439"/>
      <c r="F5" s="19"/>
    </row>
    <row r="6" spans="2:9" ht="15" customHeight="1">
      <c r="B6" s="400" t="s">
        <v>1</v>
      </c>
      <c r="C6" s="401"/>
      <c r="D6" s="324">
        <v>49</v>
      </c>
      <c r="E6" s="325">
        <v>13.091792434707356</v>
      </c>
      <c r="F6" s="2"/>
      <c r="I6" s="4"/>
    </row>
    <row r="7" spans="2:9" ht="15" customHeight="1">
      <c r="B7" s="402" t="s">
        <v>2</v>
      </c>
      <c r="C7" s="403"/>
      <c r="D7" s="238">
        <v>8</v>
      </c>
      <c r="E7" s="326">
        <v>13.53841779895788</v>
      </c>
      <c r="G7" s="356"/>
      <c r="I7" s="4"/>
    </row>
    <row r="8" spans="2:9" ht="15" customHeight="1">
      <c r="B8" s="424" t="s">
        <v>120</v>
      </c>
      <c r="C8" s="425"/>
      <c r="D8" s="237">
        <v>13</v>
      </c>
      <c r="E8" s="327">
        <v>27.390160190298406</v>
      </c>
      <c r="G8" s="356"/>
      <c r="I8" s="4"/>
    </row>
    <row r="9" spans="2:9" ht="15" customHeight="1">
      <c r="B9" s="402" t="s">
        <v>121</v>
      </c>
      <c r="C9" s="403"/>
      <c r="D9" s="238">
        <v>15</v>
      </c>
      <c r="E9" s="326">
        <v>28.280116438666084</v>
      </c>
      <c r="G9" s="356"/>
      <c r="I9" s="4"/>
    </row>
    <row r="10" spans="2:9" ht="15" customHeight="1">
      <c r="B10" s="424" t="s">
        <v>3</v>
      </c>
      <c r="C10" s="425"/>
      <c r="D10" s="237">
        <v>24</v>
      </c>
      <c r="E10" s="327">
        <v>24.052964628111102</v>
      </c>
      <c r="G10" s="356"/>
      <c r="I10" s="4"/>
    </row>
    <row r="11" spans="2:9" ht="15" customHeight="1">
      <c r="B11" s="402" t="s">
        <v>4</v>
      </c>
      <c r="C11" s="403"/>
      <c r="D11" s="238">
        <v>1</v>
      </c>
      <c r="E11" s="326">
        <v>3.7347017280464896</v>
      </c>
      <c r="I11" s="4"/>
    </row>
    <row r="12" spans="2:9" ht="15" customHeight="1">
      <c r="B12" s="424" t="s">
        <v>5</v>
      </c>
      <c r="C12" s="425"/>
      <c r="D12" s="237">
        <v>46</v>
      </c>
      <c r="E12" s="327">
        <v>42.787792084816566</v>
      </c>
      <c r="I12" s="4"/>
    </row>
    <row r="13" spans="2:9" ht="15" customHeight="1">
      <c r="B13" s="402" t="s">
        <v>122</v>
      </c>
      <c r="C13" s="403"/>
      <c r="D13" s="238">
        <v>24</v>
      </c>
      <c r="E13" s="326">
        <v>26.793519094289742</v>
      </c>
      <c r="I13" s="4"/>
    </row>
    <row r="14" spans="2:9" ht="15" customHeight="1">
      <c r="B14" s="424" t="s">
        <v>6</v>
      </c>
      <c r="C14" s="425"/>
      <c r="D14" s="237">
        <v>30</v>
      </c>
      <c r="E14" s="327">
        <v>8.5924826088151995</v>
      </c>
      <c r="I14" s="4"/>
    </row>
    <row r="15" spans="2:9" ht="15" customHeight="1">
      <c r="B15" s="402" t="s">
        <v>91</v>
      </c>
      <c r="C15" s="403"/>
      <c r="D15" s="238">
        <v>65</v>
      </c>
      <c r="E15" s="326">
        <v>27.928868180468612</v>
      </c>
      <c r="I15" s="4"/>
    </row>
    <row r="16" spans="2:9" ht="15" customHeight="1">
      <c r="B16" s="424" t="s">
        <v>7</v>
      </c>
      <c r="C16" s="425"/>
      <c r="D16" s="237">
        <v>5</v>
      </c>
      <c r="E16" s="327">
        <v>10.785043301948857</v>
      </c>
      <c r="I16" s="4"/>
    </row>
    <row r="17" spans="2:9" ht="15" customHeight="1">
      <c r="B17" s="402" t="s">
        <v>8</v>
      </c>
      <c r="C17" s="403"/>
      <c r="D17" s="238">
        <v>21</v>
      </c>
      <c r="E17" s="326">
        <v>16.820723130897264</v>
      </c>
      <c r="I17" s="4"/>
    </row>
    <row r="18" spans="2:9" ht="15" customHeight="1">
      <c r="B18" s="424" t="s">
        <v>123</v>
      </c>
      <c r="C18" s="425"/>
      <c r="D18" s="237">
        <v>65</v>
      </c>
      <c r="E18" s="327">
        <v>20.635674000796854</v>
      </c>
      <c r="I18" s="4"/>
    </row>
    <row r="19" spans="2:9" ht="15" customHeight="1">
      <c r="B19" s="402" t="s">
        <v>124</v>
      </c>
      <c r="C19" s="403"/>
      <c r="D19" s="238">
        <v>17</v>
      </c>
      <c r="E19" s="326">
        <v>26.012378832044192</v>
      </c>
      <c r="I19" s="4"/>
    </row>
    <row r="20" spans="2:9" ht="15" customHeight="1">
      <c r="B20" s="424" t="s">
        <v>125</v>
      </c>
      <c r="C20" s="425"/>
      <c r="D20" s="237">
        <v>3</v>
      </c>
      <c r="E20" s="327">
        <v>10.28813640697124</v>
      </c>
      <c r="I20" s="4"/>
    </row>
    <row r="21" spans="2:9" ht="15" customHeight="1">
      <c r="B21" s="402" t="s">
        <v>9</v>
      </c>
      <c r="C21" s="403"/>
      <c r="D21" s="238">
        <v>8</v>
      </c>
      <c r="E21" s="326">
        <v>8.0172129562169978</v>
      </c>
      <c r="I21" s="4"/>
    </row>
    <row r="22" spans="2:9" ht="15" customHeight="1">
      <c r="B22" s="424" t="s">
        <v>126</v>
      </c>
      <c r="C22" s="425"/>
      <c r="D22" s="237">
        <v>5</v>
      </c>
      <c r="E22" s="327">
        <v>35.335439325517136</v>
      </c>
      <c r="I22" s="4"/>
    </row>
    <row r="23" spans="2:9" ht="15" customHeight="1">
      <c r="B23" s="402" t="s">
        <v>11</v>
      </c>
      <c r="C23" s="403"/>
      <c r="D23" s="238">
        <v>1</v>
      </c>
      <c r="E23" s="326">
        <v>29.841838257236645</v>
      </c>
      <c r="I23" s="4"/>
    </row>
    <row r="24" spans="2:9" ht="15" customHeight="1">
      <c r="B24" s="424" t="s">
        <v>12</v>
      </c>
      <c r="C24" s="425"/>
      <c r="D24" s="237">
        <v>5</v>
      </c>
      <c r="E24" s="327">
        <v>148.67235586215099</v>
      </c>
      <c r="I24" s="4"/>
    </row>
    <row r="25" spans="2:9" ht="15" hidden="1" customHeight="1">
      <c r="B25" s="402" t="s">
        <v>13</v>
      </c>
      <c r="C25" s="403"/>
      <c r="D25" s="35">
        <v>0</v>
      </c>
      <c r="E25" s="44"/>
      <c r="I25" s="4"/>
    </row>
    <row r="26" spans="2:9" ht="15" customHeight="1">
      <c r="B26" s="404" t="s">
        <v>151</v>
      </c>
      <c r="C26" s="405"/>
      <c r="D26" s="58">
        <v>405</v>
      </c>
      <c r="E26" s="323">
        <v>18.918641294012641</v>
      </c>
      <c r="I26" s="4"/>
    </row>
    <row r="27" spans="2:9" ht="15" customHeight="1">
      <c r="D27" s="2"/>
    </row>
    <row r="28" spans="2:9" ht="15" customHeight="1">
      <c r="B28" s="17" t="s">
        <v>364</v>
      </c>
    </row>
  </sheetData>
  <mergeCells count="24">
    <mergeCell ref="B24:C24"/>
    <mergeCell ref="B26:C26"/>
    <mergeCell ref="B25:C25"/>
    <mergeCell ref="B8:C8"/>
    <mergeCell ref="B6:C6"/>
    <mergeCell ref="B7:C7"/>
    <mergeCell ref="B20:C20"/>
    <mergeCell ref="B9:C9"/>
    <mergeCell ref="B10:C10"/>
    <mergeCell ref="B11:C11"/>
    <mergeCell ref="B12:C12"/>
    <mergeCell ref="B13:C13"/>
    <mergeCell ref="B14:C14"/>
    <mergeCell ref="B15:C15"/>
    <mergeCell ref="B16:C16"/>
    <mergeCell ref="B23:C23"/>
    <mergeCell ref="D4:D5"/>
    <mergeCell ref="E4:E5"/>
    <mergeCell ref="B21:C21"/>
    <mergeCell ref="B22:C22"/>
    <mergeCell ref="B4:C4"/>
    <mergeCell ref="B18:C18"/>
    <mergeCell ref="B19:C19"/>
    <mergeCell ref="B17:C17"/>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Hoja14"/>
  <dimension ref="B1:L16"/>
  <sheetViews>
    <sheetView workbookViewId="0"/>
  </sheetViews>
  <sheetFormatPr baseColWidth="10" defaultColWidth="11.5703125" defaultRowHeight="15" customHeight="1"/>
  <cols>
    <col min="1" max="1" width="11.5703125" style="1" customWidth="1"/>
    <col min="2" max="2" width="15.85546875" style="1" customWidth="1"/>
    <col min="3" max="3" width="5.7109375" style="1" customWidth="1"/>
    <col min="4" max="7" width="12.7109375" style="1" customWidth="1"/>
    <col min="8" max="16384" width="11.5703125" style="1"/>
  </cols>
  <sheetData>
    <row r="1" spans="2:12" ht="15" customHeight="1">
      <c r="B1" s="9" t="s">
        <v>347</v>
      </c>
      <c r="C1" s="9"/>
      <c r="E1" s="7"/>
      <c r="F1" s="7"/>
      <c r="G1" s="7"/>
      <c r="H1" s="7"/>
      <c r="I1" s="7"/>
    </row>
    <row r="2" spans="2:12" ht="15" customHeight="1">
      <c r="B2" s="10" t="s">
        <v>389</v>
      </c>
      <c r="C2" s="10"/>
      <c r="E2" s="7"/>
      <c r="F2" s="7"/>
      <c r="H2" s="7"/>
      <c r="I2" s="7"/>
    </row>
    <row r="3" spans="2:12" ht="15" customHeight="1">
      <c r="B3" s="8"/>
      <c r="C3" s="8"/>
      <c r="H3" s="7"/>
      <c r="I3" s="7"/>
      <c r="J3" s="7"/>
      <c r="K3" s="7"/>
      <c r="L3" s="7"/>
    </row>
    <row r="4" spans="2:12" ht="15" customHeight="1">
      <c r="B4" s="440" t="s">
        <v>130</v>
      </c>
      <c r="C4" s="441" t="s">
        <v>130</v>
      </c>
      <c r="D4" s="442">
        <v>2024</v>
      </c>
      <c r="E4" s="443" t="s">
        <v>111</v>
      </c>
      <c r="F4" s="443" t="s">
        <v>394</v>
      </c>
      <c r="G4" s="444"/>
      <c r="H4" s="7"/>
      <c r="I4" s="7"/>
      <c r="J4" s="7"/>
      <c r="K4" s="7"/>
      <c r="L4" s="7"/>
    </row>
    <row r="5" spans="2:12" ht="15" customHeight="1">
      <c r="B5" s="445" t="s">
        <v>117</v>
      </c>
      <c r="C5" s="446" t="s">
        <v>139</v>
      </c>
      <c r="D5" s="447" t="s">
        <v>140</v>
      </c>
      <c r="E5" s="449" t="s">
        <v>111</v>
      </c>
      <c r="F5" s="447" t="s">
        <v>140</v>
      </c>
      <c r="G5" s="451" t="s">
        <v>111</v>
      </c>
      <c r="H5" s="7"/>
      <c r="I5" s="7"/>
      <c r="J5" s="7"/>
      <c r="K5" s="7"/>
      <c r="L5" s="7"/>
    </row>
    <row r="6" spans="2:12" ht="15" customHeight="1">
      <c r="B6" s="227" t="s">
        <v>182</v>
      </c>
      <c r="C6" s="127"/>
      <c r="D6" s="448"/>
      <c r="E6" s="450"/>
      <c r="F6" s="448"/>
      <c r="G6" s="452"/>
      <c r="H6" s="7"/>
      <c r="I6" s="7"/>
      <c r="J6" s="7"/>
      <c r="K6" s="7"/>
      <c r="L6" s="7"/>
    </row>
    <row r="7" spans="2:12" ht="15" customHeight="1">
      <c r="B7" s="424" t="s">
        <v>97</v>
      </c>
      <c r="C7" s="425"/>
      <c r="D7" s="46">
        <v>0</v>
      </c>
      <c r="E7" s="47">
        <v>0</v>
      </c>
      <c r="F7" s="46">
        <v>16</v>
      </c>
      <c r="G7" s="48">
        <v>0.11445740038629373</v>
      </c>
      <c r="H7" s="7"/>
      <c r="I7" s="7"/>
      <c r="J7" s="7"/>
      <c r="K7" s="7"/>
      <c r="L7" s="7"/>
    </row>
    <row r="8" spans="2:12" ht="15" customHeight="1">
      <c r="B8" s="402" t="s">
        <v>141</v>
      </c>
      <c r="C8" s="403"/>
      <c r="D8" s="49">
        <v>11</v>
      </c>
      <c r="E8" s="50">
        <v>2.7160493827160495</v>
      </c>
      <c r="F8" s="49">
        <v>200</v>
      </c>
      <c r="G8" s="50">
        <v>1.4307175048286715</v>
      </c>
      <c r="H8" s="7"/>
      <c r="I8" s="7"/>
      <c r="J8" s="7"/>
      <c r="K8" s="7"/>
      <c r="L8" s="7"/>
    </row>
    <row r="9" spans="2:12" ht="15" customHeight="1">
      <c r="B9" s="424" t="s">
        <v>142</v>
      </c>
      <c r="C9" s="425"/>
      <c r="D9" s="46">
        <v>75</v>
      </c>
      <c r="E9" s="48">
        <v>18.518518518518519</v>
      </c>
      <c r="F9" s="46">
        <v>2793</v>
      </c>
      <c r="G9" s="48">
        <v>19.979969954932397</v>
      </c>
      <c r="H9" s="7"/>
      <c r="I9" s="7"/>
      <c r="J9" s="7"/>
      <c r="K9" s="7"/>
      <c r="L9" s="7"/>
    </row>
    <row r="10" spans="2:12" ht="15" customHeight="1">
      <c r="B10" s="402" t="s">
        <v>143</v>
      </c>
      <c r="C10" s="403"/>
      <c r="D10" s="49">
        <v>136</v>
      </c>
      <c r="E10" s="50">
        <v>33.580246913580247</v>
      </c>
      <c r="F10" s="49">
        <v>5387</v>
      </c>
      <c r="G10" s="50">
        <v>38.536375992560266</v>
      </c>
      <c r="H10" s="7"/>
      <c r="I10" s="7"/>
      <c r="J10" s="7"/>
      <c r="K10" s="7"/>
      <c r="L10" s="7"/>
    </row>
    <row r="11" spans="2:12" ht="15" customHeight="1">
      <c r="B11" s="424" t="s">
        <v>144</v>
      </c>
      <c r="C11" s="425"/>
      <c r="D11" s="46">
        <v>140</v>
      </c>
      <c r="E11" s="48">
        <v>34.567901234567898</v>
      </c>
      <c r="F11" s="46">
        <v>4396</v>
      </c>
      <c r="G11" s="48">
        <v>31.447170756134202</v>
      </c>
    </row>
    <row r="12" spans="2:12" ht="15" customHeight="1">
      <c r="B12" s="402" t="s">
        <v>145</v>
      </c>
      <c r="C12" s="403"/>
      <c r="D12" s="49">
        <v>43</v>
      </c>
      <c r="E12" s="50">
        <v>10.617283950617285</v>
      </c>
      <c r="F12" s="49">
        <v>1180</v>
      </c>
      <c r="G12" s="50">
        <v>8.4412332784891611</v>
      </c>
    </row>
    <row r="13" spans="2:12" ht="15" customHeight="1">
      <c r="B13" s="424" t="s">
        <v>98</v>
      </c>
      <c r="C13" s="425"/>
      <c r="D13" s="51">
        <v>0</v>
      </c>
      <c r="E13" s="52">
        <v>0</v>
      </c>
      <c r="F13" s="51">
        <v>7</v>
      </c>
      <c r="G13" s="52">
        <v>5.0075112669003496E-2</v>
      </c>
    </row>
    <row r="14" spans="2:12" ht="15" customHeight="1">
      <c r="B14" s="404" t="s">
        <v>127</v>
      </c>
      <c r="C14" s="405"/>
      <c r="D14" s="126">
        <v>405</v>
      </c>
      <c r="E14" s="53">
        <v>100</v>
      </c>
      <c r="F14" s="126">
        <v>13979</v>
      </c>
      <c r="G14" s="53">
        <v>100</v>
      </c>
    </row>
    <row r="16" spans="2:12" ht="15" customHeight="1">
      <c r="B16" s="17" t="s">
        <v>193</v>
      </c>
    </row>
  </sheetData>
  <mergeCells count="16">
    <mergeCell ref="B4:C4"/>
    <mergeCell ref="D4:E4"/>
    <mergeCell ref="F4:G4"/>
    <mergeCell ref="B5:C5"/>
    <mergeCell ref="D5:D6"/>
    <mergeCell ref="E5:E6"/>
    <mergeCell ref="F5:F6"/>
    <mergeCell ref="G5:G6"/>
    <mergeCell ref="B13:C13"/>
    <mergeCell ref="B14:C14"/>
    <mergeCell ref="B7:C7"/>
    <mergeCell ref="B8:C8"/>
    <mergeCell ref="B9:C9"/>
    <mergeCell ref="B10:C10"/>
    <mergeCell ref="B11:C11"/>
    <mergeCell ref="B12:C12"/>
  </mergeCells>
  <pageMargins left="0.75" right="0.75" top="1" bottom="1" header="0" footer="0"/>
  <pageSetup paperSize="9" orientation="portrait" verticalDpi="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Hoja15"/>
  <dimension ref="B1:K14"/>
  <sheetViews>
    <sheetView workbookViewId="0"/>
  </sheetViews>
  <sheetFormatPr baseColWidth="10" defaultColWidth="11.5703125" defaultRowHeight="15" customHeight="1"/>
  <cols>
    <col min="1" max="1" width="11.5703125" style="1" customWidth="1"/>
    <col min="2" max="2" width="23" style="1" customWidth="1"/>
    <col min="3" max="3" width="19.28515625" style="1" customWidth="1"/>
    <col min="4" max="10" width="10.28515625" style="1" customWidth="1"/>
    <col min="11" max="16384" width="11.5703125" style="1"/>
  </cols>
  <sheetData>
    <row r="1" spans="2:11" ht="15" customHeight="1">
      <c r="B1" s="9" t="s">
        <v>348</v>
      </c>
    </row>
    <row r="2" spans="2:11" ht="15" customHeight="1">
      <c r="B2" s="10" t="s">
        <v>390</v>
      </c>
    </row>
    <row r="3" spans="2:11" ht="15" customHeight="1">
      <c r="B3" s="8"/>
    </row>
    <row r="4" spans="2:11" ht="15" customHeight="1">
      <c r="B4" s="18"/>
      <c r="C4" s="117" t="s">
        <v>130</v>
      </c>
      <c r="D4" s="453">
        <v>2024</v>
      </c>
      <c r="E4" s="413">
        <v>2023</v>
      </c>
      <c r="F4" s="413">
        <v>2022</v>
      </c>
      <c r="G4" s="413">
        <v>2021</v>
      </c>
      <c r="H4" s="457">
        <v>2020</v>
      </c>
      <c r="I4" s="418">
        <v>2003</v>
      </c>
      <c r="J4" s="408" t="s">
        <v>391</v>
      </c>
      <c r="K4" s="8"/>
    </row>
    <row r="5" spans="2:11" ht="15" customHeight="1">
      <c r="B5" s="460" t="s">
        <v>180</v>
      </c>
      <c r="C5" s="461"/>
      <c r="D5" s="454"/>
      <c r="E5" s="415"/>
      <c r="F5" s="415"/>
      <c r="G5" s="415"/>
      <c r="H5" s="458"/>
      <c r="I5" s="459"/>
      <c r="J5" s="428"/>
    </row>
    <row r="6" spans="2:11" ht="15" customHeight="1">
      <c r="B6" s="456" t="s">
        <v>146</v>
      </c>
      <c r="C6" s="328" t="s">
        <v>14</v>
      </c>
      <c r="D6" s="237">
        <v>310</v>
      </c>
      <c r="E6" s="33">
        <v>391</v>
      </c>
      <c r="F6" s="33">
        <v>532</v>
      </c>
      <c r="G6" s="33">
        <v>187</v>
      </c>
      <c r="H6" s="33">
        <v>150</v>
      </c>
      <c r="I6" s="125">
        <v>55</v>
      </c>
      <c r="J6" s="134">
        <v>3907</v>
      </c>
    </row>
    <row r="7" spans="2:11" ht="15" customHeight="1">
      <c r="B7" s="456"/>
      <c r="C7" s="329" t="s">
        <v>15</v>
      </c>
      <c r="D7" s="330">
        <v>0</v>
      </c>
      <c r="E7" s="331">
        <v>163</v>
      </c>
      <c r="F7" s="331">
        <v>263</v>
      </c>
      <c r="G7" s="331">
        <v>490</v>
      </c>
      <c r="H7" s="331">
        <v>398</v>
      </c>
      <c r="I7" s="332">
        <v>68</v>
      </c>
      <c r="J7" s="333">
        <v>7209</v>
      </c>
    </row>
    <row r="8" spans="2:11" ht="15" customHeight="1">
      <c r="B8" s="462"/>
      <c r="C8" s="334" t="s">
        <v>75</v>
      </c>
      <c r="D8" s="335">
        <v>310</v>
      </c>
      <c r="E8" s="336">
        <v>554</v>
      </c>
      <c r="F8" s="336">
        <v>795</v>
      </c>
      <c r="G8" s="336">
        <v>677</v>
      </c>
      <c r="H8" s="336">
        <v>548</v>
      </c>
      <c r="I8" s="337">
        <v>123</v>
      </c>
      <c r="J8" s="338">
        <v>11116</v>
      </c>
    </row>
    <row r="9" spans="2:11" ht="15" customHeight="1">
      <c r="B9" s="455" t="s">
        <v>147</v>
      </c>
      <c r="C9" s="339" t="s">
        <v>14</v>
      </c>
      <c r="D9" s="340">
        <v>95</v>
      </c>
      <c r="E9" s="341">
        <v>140</v>
      </c>
      <c r="F9" s="341">
        <v>167</v>
      </c>
      <c r="G9" s="341">
        <v>54</v>
      </c>
      <c r="H9" s="341">
        <v>33</v>
      </c>
      <c r="I9" s="342">
        <v>11</v>
      </c>
      <c r="J9" s="343">
        <v>1028</v>
      </c>
    </row>
    <row r="10" spans="2:11" ht="15" customHeight="1">
      <c r="B10" s="456"/>
      <c r="C10" s="329" t="s">
        <v>15</v>
      </c>
      <c r="D10" s="344">
        <v>0</v>
      </c>
      <c r="E10" s="345">
        <v>91</v>
      </c>
      <c r="F10" s="345">
        <v>86</v>
      </c>
      <c r="G10" s="345">
        <v>213</v>
      </c>
      <c r="H10" s="345">
        <v>124</v>
      </c>
      <c r="I10" s="346">
        <v>13</v>
      </c>
      <c r="J10" s="347">
        <v>1835</v>
      </c>
    </row>
    <row r="11" spans="2:11" ht="15" customHeight="1">
      <c r="B11" s="456"/>
      <c r="C11" s="348" t="s">
        <v>75</v>
      </c>
      <c r="D11" s="349">
        <v>95</v>
      </c>
      <c r="E11" s="350">
        <v>231</v>
      </c>
      <c r="F11" s="350">
        <v>253</v>
      </c>
      <c r="G11" s="350">
        <v>267</v>
      </c>
      <c r="H11" s="350">
        <v>157</v>
      </c>
      <c r="I11" s="351">
        <v>24</v>
      </c>
      <c r="J11" s="352">
        <v>2863</v>
      </c>
    </row>
    <row r="12" spans="2:11" ht="15" customHeight="1">
      <c r="B12" s="404" t="s">
        <v>127</v>
      </c>
      <c r="C12" s="405"/>
      <c r="D12" s="58">
        <v>405</v>
      </c>
      <c r="E12" s="43">
        <v>785</v>
      </c>
      <c r="F12" s="43">
        <v>1048</v>
      </c>
      <c r="G12" s="43">
        <v>944</v>
      </c>
      <c r="H12" s="65">
        <v>705</v>
      </c>
      <c r="I12" s="121">
        <v>147</v>
      </c>
      <c r="J12" s="190">
        <v>13979</v>
      </c>
    </row>
    <row r="14" spans="2:11" ht="15" customHeight="1">
      <c r="B14" s="17" t="s">
        <v>193</v>
      </c>
    </row>
  </sheetData>
  <mergeCells count="11">
    <mergeCell ref="H4:H5"/>
    <mergeCell ref="I4:I5"/>
    <mergeCell ref="J4:J5"/>
    <mergeCell ref="B5:C5"/>
    <mergeCell ref="B6:B8"/>
    <mergeCell ref="B12:C12"/>
    <mergeCell ref="D4:D5"/>
    <mergeCell ref="E4:E5"/>
    <mergeCell ref="F4:F5"/>
    <mergeCell ref="G4:G5"/>
    <mergeCell ref="B9:B11"/>
  </mergeCells>
  <pageMargins left="0.75" right="0.75" top="1" bottom="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Hoja16"/>
  <dimension ref="B1:B27"/>
  <sheetViews>
    <sheetView workbookViewId="0"/>
  </sheetViews>
  <sheetFormatPr baseColWidth="10" defaultColWidth="11.5703125" defaultRowHeight="15" customHeight="1"/>
  <cols>
    <col min="1" max="16384" width="11.5703125" style="1"/>
  </cols>
  <sheetData>
    <row r="1" spans="2:2" ht="15" customHeight="1">
      <c r="B1" s="9" t="s">
        <v>375</v>
      </c>
    </row>
    <row r="2" spans="2:2" ht="15" customHeight="1">
      <c r="B2" s="10" t="s">
        <v>382</v>
      </c>
    </row>
    <row r="3" spans="2:2" ht="15" customHeight="1">
      <c r="B3" s="8"/>
    </row>
    <row r="27" spans="2:2" ht="15" customHeight="1">
      <c r="B27" s="17" t="s">
        <v>193</v>
      </c>
    </row>
  </sheetData>
  <pageMargins left="0.75" right="0.75" top="1" bottom="1" header="0" footer="0"/>
  <pageSetup paperSize="9" orientation="portrait" verticalDpi="0"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Hoja17"/>
  <dimension ref="B1:L19"/>
  <sheetViews>
    <sheetView zoomScale="93" zoomScaleNormal="93" workbookViewId="0"/>
  </sheetViews>
  <sheetFormatPr baseColWidth="10" defaultColWidth="11.5703125" defaultRowHeight="15" customHeight="1"/>
  <cols>
    <col min="1" max="1" width="11.5703125" style="1"/>
    <col min="2" max="2" width="17.28515625" style="1" customWidth="1"/>
    <col min="3" max="3" width="11.5703125" style="1" customWidth="1"/>
    <col min="4" max="5" width="11.5703125" style="1"/>
    <col min="6" max="6" width="5.7109375" style="1" customWidth="1"/>
    <col min="7" max="16384" width="11.5703125" style="1"/>
  </cols>
  <sheetData>
    <row r="1" spans="2:12" ht="15" customHeight="1">
      <c r="B1" s="9" t="s">
        <v>376</v>
      </c>
    </row>
    <row r="2" spans="2:12" ht="15" customHeight="1">
      <c r="B2" s="10" t="s">
        <v>389</v>
      </c>
    </row>
    <row r="4" spans="2:12" ht="15" customHeight="1">
      <c r="B4" s="41"/>
      <c r="C4" s="41"/>
      <c r="D4" s="41"/>
      <c r="E4" s="41"/>
      <c r="F4" s="41"/>
      <c r="G4" s="41"/>
      <c r="H4" s="41"/>
      <c r="I4" s="41"/>
      <c r="J4" s="41"/>
      <c r="L4" s="356"/>
    </row>
    <row r="5" spans="2:12" ht="15" customHeight="1">
      <c r="B5" s="41"/>
      <c r="C5" s="41"/>
      <c r="D5" s="41"/>
      <c r="E5" s="41"/>
      <c r="F5" s="41"/>
      <c r="G5" s="41"/>
      <c r="H5" s="41"/>
      <c r="I5" s="41"/>
      <c r="J5" s="41"/>
    </row>
    <row r="6" spans="2:12" ht="15" customHeight="1">
      <c r="B6" s="41"/>
      <c r="C6" s="41"/>
      <c r="D6" s="41"/>
      <c r="E6" s="41"/>
      <c r="F6" s="41"/>
      <c r="G6" s="41"/>
      <c r="H6" s="41"/>
      <c r="I6" s="41"/>
      <c r="J6" s="41"/>
    </row>
    <row r="7" spans="2:12" ht="15" customHeight="1">
      <c r="B7" s="41"/>
      <c r="C7" s="41"/>
      <c r="D7" s="41"/>
      <c r="E7" s="41"/>
      <c r="F7" s="41"/>
      <c r="G7" s="41"/>
      <c r="H7" s="41"/>
      <c r="I7" s="41"/>
      <c r="J7" s="41"/>
    </row>
    <row r="8" spans="2:12" ht="15" customHeight="1">
      <c r="B8" s="41"/>
      <c r="C8" s="41"/>
      <c r="D8" s="41"/>
      <c r="E8" s="41"/>
      <c r="F8" s="41"/>
      <c r="G8" s="41"/>
      <c r="H8" s="41"/>
      <c r="I8" s="41"/>
      <c r="J8" s="41"/>
    </row>
    <row r="9" spans="2:12" ht="15" customHeight="1">
      <c r="B9" s="41"/>
      <c r="C9" s="41"/>
      <c r="D9" s="41"/>
      <c r="E9" s="41"/>
      <c r="F9" s="41"/>
      <c r="G9" s="41"/>
      <c r="H9" s="41"/>
      <c r="I9" s="41"/>
      <c r="J9" s="41"/>
    </row>
    <row r="10" spans="2:12" ht="15" customHeight="1">
      <c r="B10" s="41"/>
      <c r="C10" s="41"/>
      <c r="D10" s="41"/>
      <c r="E10" s="41"/>
      <c r="F10" s="41"/>
      <c r="G10" s="41"/>
      <c r="H10" s="41"/>
      <c r="I10" s="41"/>
      <c r="J10" s="41"/>
    </row>
    <row r="11" spans="2:12" ht="15" customHeight="1">
      <c r="B11" s="41"/>
      <c r="C11" s="41"/>
      <c r="D11" s="41"/>
      <c r="E11" s="41"/>
      <c r="F11" s="41"/>
      <c r="G11" s="41"/>
      <c r="H11" s="41"/>
      <c r="I11" s="41"/>
      <c r="J11" s="41"/>
    </row>
    <row r="12" spans="2:12" ht="15" customHeight="1">
      <c r="B12" s="41"/>
      <c r="C12" s="41"/>
      <c r="D12" s="41"/>
      <c r="E12" s="41"/>
      <c r="F12" s="41"/>
      <c r="G12" s="41"/>
      <c r="H12" s="41"/>
      <c r="I12" s="41"/>
      <c r="J12" s="41"/>
    </row>
    <row r="13" spans="2:12" ht="15" customHeight="1">
      <c r="B13" s="41"/>
      <c r="C13" s="41"/>
      <c r="D13" s="41"/>
      <c r="E13" s="41"/>
      <c r="F13" s="41"/>
      <c r="G13" s="41"/>
      <c r="H13" s="41"/>
      <c r="I13" s="41"/>
      <c r="J13" s="41"/>
    </row>
    <row r="14" spans="2:12" ht="15" customHeight="1">
      <c r="B14" s="41"/>
      <c r="C14" s="41"/>
      <c r="D14" s="41"/>
      <c r="E14" s="41"/>
      <c r="F14" s="41"/>
      <c r="G14" s="41"/>
      <c r="H14" s="41"/>
      <c r="I14" s="41"/>
      <c r="J14" s="41"/>
    </row>
    <row r="15" spans="2:12" ht="15" customHeight="1">
      <c r="B15" s="41"/>
      <c r="C15" s="41"/>
      <c r="D15" s="41"/>
      <c r="E15" s="41"/>
      <c r="F15" s="41"/>
      <c r="G15" s="41"/>
      <c r="H15" s="41"/>
      <c r="I15" s="41"/>
      <c r="J15" s="41"/>
    </row>
    <row r="16" spans="2:12" ht="15" customHeight="1">
      <c r="B16" s="41"/>
      <c r="C16" s="41"/>
      <c r="D16" s="41"/>
      <c r="E16" s="41"/>
      <c r="F16" s="41"/>
      <c r="G16" s="41"/>
      <c r="H16" s="41"/>
      <c r="I16" s="41"/>
      <c r="J16" s="41"/>
    </row>
    <row r="17" spans="2:10" ht="15" customHeight="1">
      <c r="B17" s="41"/>
      <c r="C17" s="41"/>
      <c r="D17" s="41"/>
      <c r="E17" s="41"/>
      <c r="F17" s="41"/>
      <c r="G17" s="41"/>
      <c r="H17" s="41"/>
      <c r="I17" s="41"/>
      <c r="J17" s="41"/>
    </row>
    <row r="19" spans="2:10" ht="15" customHeight="1">
      <c r="B19" s="17" t="s">
        <v>193</v>
      </c>
    </row>
  </sheetData>
  <pageMargins left="0.75" right="0.75" top="1" bottom="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Hoja18"/>
  <dimension ref="B1:L19"/>
  <sheetViews>
    <sheetView workbookViewId="0"/>
  </sheetViews>
  <sheetFormatPr baseColWidth="10" defaultColWidth="11.5703125" defaultRowHeight="15" customHeight="1"/>
  <cols>
    <col min="1" max="1" width="11.5703125" style="1" customWidth="1"/>
    <col min="2" max="2" width="26.28515625" style="1" customWidth="1"/>
    <col min="3" max="3" width="5.7109375" style="1" customWidth="1"/>
    <col min="4" max="9" width="9" style="1" customWidth="1"/>
    <col min="10" max="10" width="9.85546875" style="1" customWidth="1"/>
    <col min="11" max="16384" width="11.5703125" style="1"/>
  </cols>
  <sheetData>
    <row r="1" spans="2:12" ht="15" customHeight="1">
      <c r="B1" s="9" t="s">
        <v>349</v>
      </c>
      <c r="C1" s="9"/>
      <c r="E1" s="7"/>
      <c r="F1" s="7"/>
      <c r="G1" s="7"/>
      <c r="H1" s="7"/>
      <c r="I1" s="7"/>
      <c r="J1" s="7"/>
    </row>
    <row r="2" spans="2:12" ht="15" customHeight="1">
      <c r="B2" s="10" t="s">
        <v>390</v>
      </c>
      <c r="C2" s="10"/>
      <c r="E2" s="7"/>
      <c r="F2" s="7"/>
      <c r="G2" s="7"/>
      <c r="H2" s="7"/>
      <c r="I2" s="7"/>
      <c r="J2" s="7"/>
    </row>
    <row r="3" spans="2:12" ht="15" customHeight="1">
      <c r="B3" s="8"/>
      <c r="C3" s="8"/>
    </row>
    <row r="4" spans="2:12" ht="15" customHeight="1">
      <c r="B4" s="18"/>
      <c r="C4" s="117" t="s">
        <v>130</v>
      </c>
      <c r="D4" s="406">
        <v>2024</v>
      </c>
      <c r="E4" s="413">
        <v>2023</v>
      </c>
      <c r="F4" s="413">
        <v>2022</v>
      </c>
      <c r="G4" s="413">
        <v>2021</v>
      </c>
      <c r="H4" s="416">
        <v>2020</v>
      </c>
      <c r="I4" s="418">
        <v>2003</v>
      </c>
      <c r="J4" s="408" t="s">
        <v>391</v>
      </c>
    </row>
    <row r="5" spans="2:12" ht="15" customHeight="1">
      <c r="B5" s="115" t="s">
        <v>181</v>
      </c>
      <c r="C5" s="128"/>
      <c r="D5" s="463"/>
      <c r="E5" s="464"/>
      <c r="F5" s="464"/>
      <c r="G5" s="464"/>
      <c r="H5" s="469"/>
      <c r="I5" s="467"/>
      <c r="J5" s="468"/>
    </row>
    <row r="6" spans="2:12" ht="15" customHeight="1">
      <c r="B6" s="470" t="s">
        <v>107</v>
      </c>
      <c r="C6" s="471"/>
      <c r="D6" s="111">
        <v>132</v>
      </c>
      <c r="E6" s="59">
        <v>316</v>
      </c>
      <c r="F6" s="59">
        <v>425</v>
      </c>
      <c r="G6" s="59">
        <v>461</v>
      </c>
      <c r="H6" s="130">
        <v>355</v>
      </c>
      <c r="I6" s="206">
        <v>53</v>
      </c>
      <c r="J6" s="132">
        <v>6341</v>
      </c>
    </row>
    <row r="7" spans="2:12" ht="15" customHeight="1">
      <c r="B7" s="402" t="s">
        <v>225</v>
      </c>
      <c r="C7" s="403"/>
      <c r="D7" s="113">
        <v>16</v>
      </c>
      <c r="E7" s="61">
        <v>9</v>
      </c>
      <c r="F7" s="61">
        <v>28</v>
      </c>
      <c r="G7" s="61">
        <v>7</v>
      </c>
      <c r="H7" s="131">
        <v>8</v>
      </c>
      <c r="I7" s="186">
        <v>5</v>
      </c>
      <c r="J7" s="133">
        <v>243</v>
      </c>
    </row>
    <row r="8" spans="2:12" ht="15" customHeight="1">
      <c r="B8" s="424" t="s">
        <v>226</v>
      </c>
      <c r="C8" s="425"/>
      <c r="D8" s="111">
        <v>168</v>
      </c>
      <c r="E8" s="59">
        <v>324</v>
      </c>
      <c r="F8" s="59">
        <v>417</v>
      </c>
      <c r="G8" s="59">
        <v>325</v>
      </c>
      <c r="H8" s="130">
        <v>257</v>
      </c>
      <c r="I8" s="207">
        <v>62</v>
      </c>
      <c r="J8" s="134">
        <v>5472</v>
      </c>
    </row>
    <row r="9" spans="2:12" ht="15" customHeight="1">
      <c r="B9" s="402" t="s">
        <v>227</v>
      </c>
      <c r="C9" s="403"/>
      <c r="D9" s="113">
        <v>59</v>
      </c>
      <c r="E9" s="61">
        <v>104</v>
      </c>
      <c r="F9" s="61">
        <v>122</v>
      </c>
      <c r="G9" s="61">
        <v>106</v>
      </c>
      <c r="H9" s="131">
        <v>56</v>
      </c>
      <c r="I9" s="186">
        <v>18</v>
      </c>
      <c r="J9" s="133">
        <v>1323</v>
      </c>
      <c r="K9" s="219"/>
      <c r="L9" s="219"/>
    </row>
    <row r="10" spans="2:12" ht="15" customHeight="1">
      <c r="B10" s="424" t="s">
        <v>173</v>
      </c>
      <c r="C10" s="425"/>
      <c r="D10" s="111">
        <v>28</v>
      </c>
      <c r="E10" s="59">
        <v>28</v>
      </c>
      <c r="F10" s="59">
        <v>55</v>
      </c>
      <c r="G10" s="59">
        <v>44</v>
      </c>
      <c r="H10" s="130">
        <v>28</v>
      </c>
      <c r="I10" s="207">
        <v>7</v>
      </c>
      <c r="J10" s="134">
        <v>570</v>
      </c>
      <c r="K10" s="219"/>
      <c r="L10" s="219"/>
    </row>
    <row r="11" spans="2:12" ht="15" customHeight="1">
      <c r="B11" s="402" t="s">
        <v>109</v>
      </c>
      <c r="C11" s="403"/>
      <c r="D11" s="113">
        <v>2</v>
      </c>
      <c r="E11" s="61">
        <v>4</v>
      </c>
      <c r="F11" s="61">
        <v>1</v>
      </c>
      <c r="G11" s="61">
        <v>1</v>
      </c>
      <c r="H11" s="131">
        <v>1</v>
      </c>
      <c r="I11" s="186">
        <v>2</v>
      </c>
      <c r="J11" s="133">
        <v>29</v>
      </c>
      <c r="K11" s="219"/>
      <c r="L11" s="219"/>
    </row>
    <row r="12" spans="2:12" ht="15" customHeight="1">
      <c r="B12" s="424" t="s">
        <v>108</v>
      </c>
      <c r="C12" s="425"/>
      <c r="D12" s="111">
        <v>0</v>
      </c>
      <c r="E12" s="59">
        <v>0</v>
      </c>
      <c r="F12" s="59">
        <v>0</v>
      </c>
      <c r="G12" s="59">
        <v>0</v>
      </c>
      <c r="H12" s="130">
        <v>0</v>
      </c>
      <c r="I12" s="207">
        <v>0</v>
      </c>
      <c r="J12" s="134">
        <v>1</v>
      </c>
      <c r="K12" s="219"/>
      <c r="L12" s="219"/>
    </row>
    <row r="13" spans="2:12" ht="15" customHeight="1">
      <c r="B13" s="465" t="s">
        <v>127</v>
      </c>
      <c r="C13" s="466"/>
      <c r="D13" s="378">
        <v>405</v>
      </c>
      <c r="E13" s="379">
        <v>785</v>
      </c>
      <c r="F13" s="379">
        <v>1048</v>
      </c>
      <c r="G13" s="379">
        <v>944</v>
      </c>
      <c r="H13" s="380">
        <v>705</v>
      </c>
      <c r="I13" s="381">
        <v>147</v>
      </c>
      <c r="J13" s="382">
        <v>13979</v>
      </c>
    </row>
    <row r="14" spans="2:12" s="377" customFormat="1" ht="12">
      <c r="B14" s="383" t="s">
        <v>149</v>
      </c>
      <c r="C14" s="383"/>
      <c r="D14" s="383"/>
      <c r="E14" s="383"/>
      <c r="F14" s="383"/>
      <c r="G14" s="383"/>
      <c r="H14" s="383"/>
      <c r="I14" s="383"/>
      <c r="J14" s="383"/>
    </row>
    <row r="15" spans="2:12" s="377" customFormat="1" ht="12">
      <c r="B15" s="383" t="s">
        <v>392</v>
      </c>
      <c r="C15" s="383"/>
      <c r="D15" s="383"/>
      <c r="E15" s="383"/>
      <c r="F15" s="383"/>
      <c r="G15" s="383"/>
      <c r="H15" s="383"/>
      <c r="I15" s="383"/>
      <c r="J15" s="383"/>
    </row>
    <row r="16" spans="2:12" s="377" customFormat="1" ht="12">
      <c r="B16" s="383" t="s">
        <v>393</v>
      </c>
      <c r="C16" s="383"/>
      <c r="D16" s="383"/>
      <c r="E16" s="383"/>
      <c r="F16" s="383"/>
      <c r="G16" s="383"/>
      <c r="H16" s="383"/>
      <c r="I16" s="383"/>
      <c r="J16" s="383"/>
    </row>
    <row r="17" spans="2:10" s="377" customFormat="1" ht="12">
      <c r="B17" s="383" t="s">
        <v>150</v>
      </c>
      <c r="C17" s="383"/>
      <c r="D17" s="383"/>
      <c r="E17" s="383"/>
      <c r="F17" s="383"/>
      <c r="G17" s="383"/>
      <c r="H17" s="383"/>
      <c r="I17" s="383"/>
      <c r="J17" s="383"/>
    </row>
    <row r="18" spans="2:10" ht="16.5"/>
    <row r="19" spans="2:10" ht="15" customHeight="1">
      <c r="B19" s="17" t="s">
        <v>193</v>
      </c>
      <c r="J19" s="6"/>
    </row>
  </sheetData>
  <mergeCells count="15">
    <mergeCell ref="G4:G5"/>
    <mergeCell ref="B13:C13"/>
    <mergeCell ref="I4:I5"/>
    <mergeCell ref="J4:J5"/>
    <mergeCell ref="B11:C11"/>
    <mergeCell ref="H4:H5"/>
    <mergeCell ref="B8:C8"/>
    <mergeCell ref="B9:C9"/>
    <mergeCell ref="B6:C6"/>
    <mergeCell ref="B7:C7"/>
    <mergeCell ref="D4:D5"/>
    <mergeCell ref="E4:E5"/>
    <mergeCell ref="B10:C10"/>
    <mergeCell ref="B12:C12"/>
    <mergeCell ref="F4:F5"/>
  </mergeCells>
  <pageMargins left="0.75" right="0.75" top="1" bottom="1" header="0" footer="0"/>
  <pageSetup paperSize="9"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Hoja19"/>
  <dimension ref="B1:M19"/>
  <sheetViews>
    <sheetView workbookViewId="0"/>
  </sheetViews>
  <sheetFormatPr baseColWidth="10" defaultColWidth="11.5703125" defaultRowHeight="15" customHeight="1"/>
  <cols>
    <col min="1" max="5" width="11.5703125" style="1"/>
    <col min="6" max="6" width="5.7109375" style="1" customWidth="1"/>
    <col min="7" max="16384" width="11.5703125" style="1"/>
  </cols>
  <sheetData>
    <row r="1" spans="2:13" ht="16.5">
      <c r="B1" s="9" t="s">
        <v>377</v>
      </c>
      <c r="C1" s="10"/>
      <c r="D1" s="10"/>
      <c r="E1" s="10"/>
      <c r="F1" s="10"/>
      <c r="G1" s="10"/>
      <c r="H1" s="10"/>
      <c r="I1" s="10"/>
      <c r="J1" s="10"/>
      <c r="K1" s="10"/>
      <c r="L1" s="10"/>
      <c r="M1" s="10"/>
    </row>
    <row r="2" spans="2:13" ht="15" customHeight="1">
      <c r="B2" s="10" t="s">
        <v>389</v>
      </c>
      <c r="C2" s="7"/>
      <c r="D2" s="7"/>
      <c r="E2" s="7"/>
      <c r="F2" s="7"/>
      <c r="G2" s="10"/>
      <c r="H2" s="7"/>
      <c r="I2" s="7"/>
      <c r="J2" s="7"/>
      <c r="K2" s="7"/>
      <c r="L2" s="7"/>
      <c r="M2" s="7"/>
    </row>
    <row r="3" spans="2:13" ht="15" customHeight="1">
      <c r="B3" s="7"/>
      <c r="C3" s="7"/>
      <c r="D3" s="7"/>
      <c r="E3" s="7"/>
      <c r="F3" s="7"/>
      <c r="I3" s="7"/>
      <c r="J3" s="7"/>
      <c r="K3" s="7"/>
      <c r="L3" s="7"/>
      <c r="M3" s="7"/>
    </row>
    <row r="4" spans="2:13" ht="15" customHeight="1">
      <c r="B4" s="41"/>
      <c r="C4" s="41"/>
      <c r="D4" s="41"/>
      <c r="E4" s="41"/>
      <c r="F4" s="41"/>
      <c r="G4" s="41"/>
      <c r="H4" s="41"/>
      <c r="I4" s="41"/>
      <c r="J4" s="41"/>
      <c r="K4" s="8"/>
    </row>
    <row r="5" spans="2:13" ht="15" customHeight="1">
      <c r="B5" s="41"/>
      <c r="C5" s="41"/>
      <c r="D5" s="41"/>
      <c r="E5" s="41"/>
      <c r="F5" s="41"/>
      <c r="G5" s="41"/>
      <c r="H5" s="41"/>
      <c r="I5" s="41"/>
      <c r="J5" s="41"/>
    </row>
    <row r="6" spans="2:13" ht="15" customHeight="1">
      <c r="B6" s="41"/>
      <c r="C6" s="41"/>
      <c r="D6" s="41"/>
      <c r="E6" s="41"/>
      <c r="F6" s="41"/>
      <c r="G6" s="41"/>
      <c r="H6" s="41"/>
      <c r="I6" s="41"/>
      <c r="J6" s="41"/>
    </row>
    <row r="7" spans="2:13" ht="15" customHeight="1">
      <c r="B7" s="41"/>
      <c r="C7" s="41"/>
      <c r="D7" s="41"/>
      <c r="E7" s="41"/>
      <c r="F7" s="41"/>
      <c r="G7" s="41"/>
      <c r="H7" s="41"/>
      <c r="I7" s="41"/>
      <c r="J7" s="41"/>
    </row>
    <row r="8" spans="2:13" ht="15" customHeight="1">
      <c r="B8" s="41"/>
      <c r="C8" s="41"/>
      <c r="D8" s="41"/>
      <c r="E8" s="41"/>
      <c r="F8" s="41"/>
      <c r="G8" s="41"/>
      <c r="H8" s="41"/>
      <c r="I8" s="41"/>
      <c r="J8" s="41"/>
    </row>
    <row r="9" spans="2:13" ht="15" customHeight="1">
      <c r="B9" s="41"/>
      <c r="C9" s="41"/>
      <c r="D9" s="41"/>
      <c r="E9" s="41"/>
      <c r="F9" s="41"/>
      <c r="G9" s="41"/>
      <c r="H9" s="41"/>
      <c r="I9" s="41"/>
      <c r="J9" s="41"/>
    </row>
    <row r="10" spans="2:13" ht="15" customHeight="1">
      <c r="B10" s="41"/>
      <c r="C10" s="41"/>
      <c r="D10" s="41"/>
      <c r="E10" s="41"/>
      <c r="F10" s="41"/>
      <c r="G10" s="41"/>
      <c r="H10" s="41"/>
      <c r="I10" s="41"/>
      <c r="J10" s="41"/>
    </row>
    <row r="11" spans="2:13" ht="15" customHeight="1">
      <c r="B11" s="41"/>
      <c r="C11" s="41"/>
      <c r="D11" s="41"/>
      <c r="E11" s="41"/>
      <c r="F11" s="41"/>
      <c r="G11" s="41"/>
      <c r="H11" s="41"/>
      <c r="I11" s="41"/>
      <c r="J11" s="41"/>
    </row>
    <row r="12" spans="2:13" ht="15" customHeight="1">
      <c r="B12" s="41"/>
      <c r="C12" s="41"/>
      <c r="D12" s="41"/>
      <c r="E12" s="41"/>
      <c r="F12" s="41"/>
      <c r="G12" s="41"/>
      <c r="H12" s="41"/>
      <c r="I12" s="41"/>
      <c r="J12" s="41"/>
    </row>
    <row r="13" spans="2:13" ht="15" customHeight="1">
      <c r="B13" s="41"/>
      <c r="C13" s="41"/>
      <c r="D13" s="41"/>
      <c r="E13" s="41"/>
      <c r="F13" s="41"/>
      <c r="G13" s="41"/>
      <c r="H13" s="41"/>
      <c r="I13" s="41"/>
      <c r="J13" s="41"/>
    </row>
    <row r="14" spans="2:13" ht="15" customHeight="1">
      <c r="B14" s="41"/>
      <c r="C14" s="41"/>
      <c r="D14" s="41"/>
      <c r="E14" s="41"/>
      <c r="F14" s="41"/>
      <c r="G14" s="41"/>
      <c r="H14" s="41"/>
      <c r="I14" s="41"/>
      <c r="J14" s="41"/>
    </row>
    <row r="15" spans="2:13" ht="15" customHeight="1">
      <c r="B15" s="41"/>
      <c r="C15" s="41"/>
      <c r="D15" s="41"/>
      <c r="E15" s="41"/>
      <c r="F15" s="41"/>
      <c r="G15" s="41"/>
      <c r="H15" s="41"/>
      <c r="I15" s="41"/>
      <c r="J15" s="41"/>
    </row>
    <row r="16" spans="2:13" ht="15" customHeight="1">
      <c r="B16" s="41"/>
      <c r="C16" s="41"/>
      <c r="D16" s="41"/>
      <c r="E16" s="41"/>
      <c r="F16" s="41"/>
      <c r="G16" s="41"/>
      <c r="H16" s="41"/>
      <c r="I16" s="41"/>
      <c r="J16" s="41"/>
    </row>
    <row r="17" spans="2:10" ht="15" customHeight="1">
      <c r="B17" s="41"/>
      <c r="C17" s="41"/>
      <c r="D17" s="41"/>
      <c r="E17" s="41"/>
      <c r="F17" s="41"/>
      <c r="G17" s="41"/>
      <c r="H17" s="41"/>
      <c r="I17" s="41"/>
      <c r="J17" s="41"/>
    </row>
    <row r="19" spans="2:10" ht="15" customHeight="1">
      <c r="B19" s="17" t="s">
        <v>193</v>
      </c>
    </row>
  </sheetData>
  <pageMargins left="0.75" right="0.75" top="1" bottom="1" header="0" footer="0"/>
  <pageSetup paperSize="9" orientation="portrait" verticalDpi="0"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Hoja20"/>
  <dimension ref="B1:R12"/>
  <sheetViews>
    <sheetView workbookViewId="0"/>
  </sheetViews>
  <sheetFormatPr baseColWidth="10" defaultColWidth="11.5703125" defaultRowHeight="15" customHeight="1"/>
  <cols>
    <col min="1" max="1" width="11.5703125" style="1" customWidth="1"/>
    <col min="2" max="2" width="22.7109375" style="1" customWidth="1"/>
    <col min="3" max="3" width="5.7109375" style="1" customWidth="1"/>
    <col min="4" max="9" width="8.5703125" style="1" customWidth="1"/>
    <col min="10" max="10" width="10" style="1" customWidth="1"/>
    <col min="11" max="16384" width="11.5703125" style="1"/>
  </cols>
  <sheetData>
    <row r="1" spans="2:18" ht="15" customHeight="1">
      <c r="B1" s="9" t="s">
        <v>350</v>
      </c>
      <c r="C1" s="9"/>
      <c r="E1" s="7"/>
      <c r="F1" s="7"/>
      <c r="G1" s="7"/>
      <c r="H1" s="7"/>
      <c r="I1" s="7"/>
      <c r="J1" s="7"/>
    </row>
    <row r="2" spans="2:18" ht="15" customHeight="1">
      <c r="B2" s="10" t="s">
        <v>390</v>
      </c>
      <c r="C2" s="10"/>
      <c r="E2" s="7"/>
      <c r="F2" s="7"/>
      <c r="G2" s="7"/>
      <c r="H2" s="7"/>
      <c r="I2" s="7"/>
      <c r="J2" s="7"/>
    </row>
    <row r="3" spans="2:18" ht="15" customHeight="1">
      <c r="B3" s="8"/>
      <c r="C3" s="8"/>
    </row>
    <row r="4" spans="2:18" ht="15" customHeight="1">
      <c r="B4" s="18"/>
      <c r="C4" s="117" t="s">
        <v>130</v>
      </c>
      <c r="D4" s="406">
        <v>2024</v>
      </c>
      <c r="E4" s="413">
        <v>2023</v>
      </c>
      <c r="F4" s="413">
        <v>2022</v>
      </c>
      <c r="G4" s="413">
        <v>2021</v>
      </c>
      <c r="H4" s="416">
        <v>2020</v>
      </c>
      <c r="I4" s="418">
        <v>2003</v>
      </c>
      <c r="J4" s="408" t="s">
        <v>391</v>
      </c>
      <c r="K4" s="212"/>
    </row>
    <row r="5" spans="2:18" ht="15" customHeight="1">
      <c r="B5" s="228" t="s">
        <v>188</v>
      </c>
      <c r="C5" s="128"/>
      <c r="D5" s="463"/>
      <c r="E5" s="464"/>
      <c r="F5" s="464"/>
      <c r="G5" s="464"/>
      <c r="H5" s="469"/>
      <c r="I5" s="467"/>
      <c r="J5" s="468"/>
    </row>
    <row r="6" spans="2:18" ht="15" customHeight="1">
      <c r="B6" s="470" t="s">
        <v>18</v>
      </c>
      <c r="C6" s="471"/>
      <c r="D6" s="111">
        <v>3</v>
      </c>
      <c r="E6" s="59">
        <v>1</v>
      </c>
      <c r="F6" s="59">
        <v>5</v>
      </c>
      <c r="G6" s="59">
        <v>2</v>
      </c>
      <c r="H6" s="130">
        <v>4</v>
      </c>
      <c r="I6" s="206">
        <v>2</v>
      </c>
      <c r="J6" s="132">
        <v>91</v>
      </c>
      <c r="K6" s="2"/>
      <c r="L6" s="2"/>
      <c r="M6" s="2"/>
      <c r="N6" s="2"/>
      <c r="R6" s="2"/>
    </row>
    <row r="7" spans="2:18" ht="15" customHeight="1">
      <c r="B7" s="402" t="s">
        <v>19</v>
      </c>
      <c r="C7" s="403"/>
      <c r="D7" s="113">
        <v>17</v>
      </c>
      <c r="E7" s="61">
        <v>15</v>
      </c>
      <c r="F7" s="61">
        <v>13</v>
      </c>
      <c r="G7" s="61">
        <v>14</v>
      </c>
      <c r="H7" s="131">
        <v>8</v>
      </c>
      <c r="I7" s="186">
        <v>7</v>
      </c>
      <c r="J7" s="133">
        <v>197</v>
      </c>
      <c r="K7" s="2"/>
      <c r="L7" s="2"/>
      <c r="M7" s="2"/>
      <c r="N7" s="2"/>
      <c r="R7" s="2"/>
    </row>
    <row r="8" spans="2:18" ht="15" customHeight="1">
      <c r="B8" s="424" t="s">
        <v>20</v>
      </c>
      <c r="C8" s="425"/>
      <c r="D8" s="111">
        <v>27</v>
      </c>
      <c r="E8" s="59">
        <v>49</v>
      </c>
      <c r="F8" s="59">
        <v>60</v>
      </c>
      <c r="G8" s="59">
        <v>36</v>
      </c>
      <c r="H8" s="130">
        <v>26</v>
      </c>
      <c r="I8" s="207">
        <v>20</v>
      </c>
      <c r="J8" s="134">
        <v>764</v>
      </c>
      <c r="K8" s="2"/>
      <c r="L8" s="2"/>
      <c r="M8" s="2"/>
      <c r="N8" s="2"/>
      <c r="R8" s="2"/>
    </row>
    <row r="9" spans="2:18" ht="15" customHeight="1">
      <c r="B9" s="402" t="s">
        <v>21</v>
      </c>
      <c r="C9" s="403"/>
      <c r="D9" s="113">
        <v>358</v>
      </c>
      <c r="E9" s="61">
        <v>720</v>
      </c>
      <c r="F9" s="61">
        <v>970</v>
      </c>
      <c r="G9" s="61">
        <v>892</v>
      </c>
      <c r="H9" s="131">
        <v>667</v>
      </c>
      <c r="I9" s="186">
        <v>118</v>
      </c>
      <c r="J9" s="133">
        <v>12927</v>
      </c>
      <c r="K9" s="2"/>
      <c r="L9" s="2"/>
      <c r="M9" s="2"/>
      <c r="N9" s="2"/>
      <c r="R9" s="2"/>
    </row>
    <row r="10" spans="2:18" ht="15" customHeight="1">
      <c r="B10" s="404" t="s">
        <v>127</v>
      </c>
      <c r="C10" s="405"/>
      <c r="D10" s="137">
        <v>405</v>
      </c>
      <c r="E10" s="137">
        <v>785</v>
      </c>
      <c r="F10" s="137">
        <v>1048</v>
      </c>
      <c r="G10" s="137">
        <v>944</v>
      </c>
      <c r="H10" s="137">
        <v>705</v>
      </c>
      <c r="I10" s="189">
        <v>147</v>
      </c>
      <c r="J10" s="190">
        <v>13979</v>
      </c>
      <c r="K10" s="2"/>
      <c r="L10" s="2"/>
      <c r="M10" s="2"/>
      <c r="N10" s="2"/>
      <c r="R10" s="2"/>
    </row>
    <row r="11" spans="2:18" ht="15" customHeight="1">
      <c r="D11" s="2"/>
      <c r="E11" s="2"/>
      <c r="F11" s="2"/>
      <c r="G11" s="2"/>
      <c r="H11" s="2"/>
      <c r="I11" s="2"/>
      <c r="J11" s="2"/>
      <c r="K11" s="2"/>
    </row>
    <row r="12" spans="2:18" ht="15" customHeight="1">
      <c r="B12" s="17" t="s">
        <v>193</v>
      </c>
      <c r="J12" s="6"/>
    </row>
  </sheetData>
  <mergeCells count="12">
    <mergeCell ref="B10:C10"/>
    <mergeCell ref="D4:D5"/>
    <mergeCell ref="B9:C9"/>
    <mergeCell ref="I4:I5"/>
    <mergeCell ref="J4:J5"/>
    <mergeCell ref="B6:C6"/>
    <mergeCell ref="B7:C7"/>
    <mergeCell ref="B8:C8"/>
    <mergeCell ref="E4:E5"/>
    <mergeCell ref="F4:F5"/>
    <mergeCell ref="G4:G5"/>
    <mergeCell ref="H4:H5"/>
  </mergeCells>
  <pageMargins left="0.75" right="0.75" top="1" bottom="1" header="0" footer="0"/>
  <pageSetup paperSize="9" orientation="portrait" verticalDpi="0"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Hoja21"/>
  <dimension ref="B1:L16"/>
  <sheetViews>
    <sheetView workbookViewId="0"/>
  </sheetViews>
  <sheetFormatPr baseColWidth="10" defaultColWidth="11.5703125" defaultRowHeight="15" customHeight="1"/>
  <cols>
    <col min="1" max="1" width="11.5703125" style="1" customWidth="1"/>
    <col min="2" max="2" width="25.28515625" style="1" customWidth="1"/>
    <col min="3" max="3" width="5.7109375" style="1" customWidth="1"/>
    <col min="4" max="9" width="8.5703125" style="1" customWidth="1"/>
    <col min="10" max="10" width="10" style="1" customWidth="1"/>
    <col min="11" max="16384" width="11.5703125" style="1"/>
  </cols>
  <sheetData>
    <row r="1" spans="2:12" ht="15" customHeight="1">
      <c r="B1" s="9" t="s">
        <v>351</v>
      </c>
      <c r="C1" s="9"/>
      <c r="E1" s="7"/>
      <c r="F1" s="7"/>
      <c r="G1" s="7"/>
      <c r="H1" s="7"/>
      <c r="I1" s="7"/>
      <c r="J1" s="7"/>
      <c r="K1" s="7"/>
      <c r="L1" s="7"/>
    </row>
    <row r="2" spans="2:12" ht="15" customHeight="1">
      <c r="B2" s="10" t="s">
        <v>390</v>
      </c>
      <c r="C2" s="10"/>
      <c r="E2" s="7"/>
      <c r="F2" s="7"/>
      <c r="G2" s="7"/>
      <c r="H2" s="7"/>
      <c r="I2" s="7"/>
      <c r="J2" s="7"/>
      <c r="K2" s="7"/>
      <c r="L2" s="7"/>
    </row>
    <row r="3" spans="2:12" ht="15" customHeight="1">
      <c r="B3" s="8"/>
      <c r="C3" s="8"/>
    </row>
    <row r="4" spans="2:12" ht="15" customHeight="1">
      <c r="B4" s="18"/>
      <c r="C4" s="117" t="s">
        <v>130</v>
      </c>
      <c r="D4" s="406">
        <v>2024</v>
      </c>
      <c r="E4" s="413">
        <v>2023</v>
      </c>
      <c r="F4" s="413">
        <v>2022</v>
      </c>
      <c r="G4" s="413">
        <v>2021</v>
      </c>
      <c r="H4" s="416">
        <v>2020</v>
      </c>
      <c r="I4" s="418">
        <v>2003</v>
      </c>
      <c r="J4" s="408" t="s">
        <v>391</v>
      </c>
      <c r="K4" s="212"/>
    </row>
    <row r="5" spans="2:12" ht="15" customHeight="1">
      <c r="B5" s="228" t="s">
        <v>183</v>
      </c>
      <c r="C5" s="128"/>
      <c r="D5" s="463"/>
      <c r="E5" s="464"/>
      <c r="F5" s="464"/>
      <c r="G5" s="464"/>
      <c r="H5" s="469"/>
      <c r="I5" s="467"/>
      <c r="J5" s="468"/>
    </row>
    <row r="6" spans="2:12" ht="15" customHeight="1">
      <c r="B6" s="470" t="s">
        <v>68</v>
      </c>
      <c r="C6" s="471"/>
      <c r="D6" s="111">
        <v>257</v>
      </c>
      <c r="E6" s="59">
        <v>406</v>
      </c>
      <c r="F6" s="59">
        <v>522</v>
      </c>
      <c r="G6" s="59">
        <v>367</v>
      </c>
      <c r="H6" s="130">
        <v>302</v>
      </c>
      <c r="I6" s="206">
        <v>90</v>
      </c>
      <c r="J6" s="132">
        <v>6411</v>
      </c>
    </row>
    <row r="7" spans="2:12" ht="15" customHeight="1">
      <c r="B7" s="402" t="s">
        <v>69</v>
      </c>
      <c r="C7" s="403"/>
      <c r="D7" s="113">
        <v>30</v>
      </c>
      <c r="E7" s="61">
        <v>51</v>
      </c>
      <c r="F7" s="61">
        <v>57</v>
      </c>
      <c r="G7" s="61">
        <v>37</v>
      </c>
      <c r="H7" s="131">
        <v>34</v>
      </c>
      <c r="I7" s="186">
        <v>19</v>
      </c>
      <c r="J7" s="133">
        <v>829</v>
      </c>
    </row>
    <row r="8" spans="2:12" ht="15" customHeight="1">
      <c r="B8" s="424" t="s">
        <v>70</v>
      </c>
      <c r="C8" s="425"/>
      <c r="D8" s="111">
        <v>13</v>
      </c>
      <c r="E8" s="59">
        <v>47</v>
      </c>
      <c r="F8" s="59">
        <v>55</v>
      </c>
      <c r="G8" s="59">
        <v>51</v>
      </c>
      <c r="H8" s="130">
        <v>54</v>
      </c>
      <c r="I8" s="207">
        <v>11</v>
      </c>
      <c r="J8" s="134">
        <v>872</v>
      </c>
    </row>
    <row r="9" spans="2:12" ht="15" customHeight="1">
      <c r="B9" s="402" t="s">
        <v>71</v>
      </c>
      <c r="C9" s="403"/>
      <c r="D9" s="113">
        <v>38</v>
      </c>
      <c r="E9" s="61">
        <v>96</v>
      </c>
      <c r="F9" s="61">
        <v>153</v>
      </c>
      <c r="G9" s="61">
        <v>188</v>
      </c>
      <c r="H9" s="131">
        <v>141</v>
      </c>
      <c r="I9" s="186">
        <v>19</v>
      </c>
      <c r="J9" s="133">
        <v>2416</v>
      </c>
    </row>
    <row r="10" spans="2:12" ht="15" customHeight="1">
      <c r="B10" s="424" t="s">
        <v>72</v>
      </c>
      <c r="C10" s="425"/>
      <c r="D10" s="111">
        <v>17</v>
      </c>
      <c r="E10" s="59">
        <v>57</v>
      </c>
      <c r="F10" s="59">
        <v>67</v>
      </c>
      <c r="G10" s="59">
        <v>102</v>
      </c>
      <c r="H10" s="130">
        <v>40</v>
      </c>
      <c r="I10" s="207">
        <v>5</v>
      </c>
      <c r="J10" s="134">
        <v>1011</v>
      </c>
    </row>
    <row r="11" spans="2:12" ht="15" customHeight="1">
      <c r="B11" s="402" t="s">
        <v>73</v>
      </c>
      <c r="C11" s="403"/>
      <c r="D11" s="113">
        <v>34</v>
      </c>
      <c r="E11" s="61">
        <v>107</v>
      </c>
      <c r="F11" s="61">
        <v>169</v>
      </c>
      <c r="G11" s="61">
        <v>182</v>
      </c>
      <c r="H11" s="131">
        <v>120</v>
      </c>
      <c r="I11" s="186">
        <v>3</v>
      </c>
      <c r="J11" s="133">
        <v>2014</v>
      </c>
    </row>
    <row r="12" spans="2:12" ht="15" customHeight="1">
      <c r="B12" s="424" t="s">
        <v>74</v>
      </c>
      <c r="C12" s="425"/>
      <c r="D12" s="111">
        <v>1</v>
      </c>
      <c r="E12" s="59">
        <v>2</v>
      </c>
      <c r="F12" s="59">
        <v>0</v>
      </c>
      <c r="G12" s="59">
        <v>0</v>
      </c>
      <c r="H12" s="130">
        <v>0</v>
      </c>
      <c r="I12" s="207">
        <v>0</v>
      </c>
      <c r="J12" s="134">
        <v>15</v>
      </c>
    </row>
    <row r="13" spans="2:12" ht="15" customHeight="1">
      <c r="B13" s="402" t="s">
        <v>148</v>
      </c>
      <c r="C13" s="403"/>
      <c r="D13" s="113">
        <v>15</v>
      </c>
      <c r="E13" s="61">
        <v>19</v>
      </c>
      <c r="F13" s="61">
        <v>25</v>
      </c>
      <c r="G13" s="61">
        <v>17</v>
      </c>
      <c r="H13" s="131">
        <v>14</v>
      </c>
      <c r="I13" s="186">
        <v>0</v>
      </c>
      <c r="J13" s="133">
        <v>411</v>
      </c>
    </row>
    <row r="14" spans="2:12" ht="15" customHeight="1">
      <c r="B14" s="404" t="s">
        <v>127</v>
      </c>
      <c r="C14" s="405"/>
      <c r="D14" s="137">
        <v>405</v>
      </c>
      <c r="E14" s="137">
        <v>785</v>
      </c>
      <c r="F14" s="137">
        <v>1048</v>
      </c>
      <c r="G14" s="137">
        <v>944</v>
      </c>
      <c r="H14" s="137">
        <v>705</v>
      </c>
      <c r="I14" s="189">
        <v>147</v>
      </c>
      <c r="J14" s="190">
        <v>13979</v>
      </c>
    </row>
    <row r="16" spans="2:12" ht="15" customHeight="1">
      <c r="B16" s="17" t="s">
        <v>193</v>
      </c>
      <c r="J16" s="6"/>
    </row>
  </sheetData>
  <mergeCells count="16">
    <mergeCell ref="B14:C14"/>
    <mergeCell ref="B8:C8"/>
    <mergeCell ref="B9:C9"/>
    <mergeCell ref="I4:I5"/>
    <mergeCell ref="J4:J5"/>
    <mergeCell ref="B6:C6"/>
    <mergeCell ref="B7:C7"/>
    <mergeCell ref="E4:E5"/>
    <mergeCell ref="D4:D5"/>
    <mergeCell ref="F4:F5"/>
    <mergeCell ref="B10:C10"/>
    <mergeCell ref="G4:G5"/>
    <mergeCell ref="H4:H5"/>
    <mergeCell ref="B11:C11"/>
    <mergeCell ref="B12:C12"/>
    <mergeCell ref="B13:C13"/>
  </mergeCells>
  <pageMargins left="0.75" right="0.75" top="1" bottom="1" header="0" footer="0"/>
  <pageSetup paperSize="9" orientation="portrait" verticalDpi="0"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Hoja22"/>
  <dimension ref="B1:M19"/>
  <sheetViews>
    <sheetView workbookViewId="0"/>
  </sheetViews>
  <sheetFormatPr baseColWidth="10" defaultColWidth="11.5703125" defaultRowHeight="15" customHeight="1"/>
  <cols>
    <col min="1" max="1" width="11.5703125" style="1"/>
    <col min="2" max="2" width="11.5703125" style="1" customWidth="1"/>
    <col min="3" max="5" width="11.5703125" style="1"/>
    <col min="6" max="6" width="5.7109375" style="1" customWidth="1"/>
    <col min="7" max="16384" width="11.5703125" style="1"/>
  </cols>
  <sheetData>
    <row r="1" spans="2:13" ht="16.5">
      <c r="B1" s="9" t="s">
        <v>378</v>
      </c>
      <c r="C1" s="9"/>
      <c r="D1" s="10"/>
      <c r="E1" s="10"/>
      <c r="F1" s="10"/>
      <c r="G1" s="10"/>
      <c r="H1" s="10"/>
      <c r="I1" s="10"/>
      <c r="J1" s="10"/>
      <c r="K1" s="10"/>
      <c r="L1" s="10"/>
      <c r="M1" s="7"/>
    </row>
    <row r="2" spans="2:13" ht="15" customHeight="1">
      <c r="B2" s="10" t="s">
        <v>389</v>
      </c>
      <c r="C2" s="7"/>
      <c r="D2" s="10"/>
      <c r="E2" s="10"/>
      <c r="F2" s="10"/>
      <c r="G2" s="10"/>
      <c r="H2" s="10"/>
      <c r="I2" s="10"/>
      <c r="J2" s="10"/>
      <c r="K2" s="10"/>
      <c r="L2" s="10"/>
      <c r="M2" s="7"/>
    </row>
    <row r="3" spans="2:13" ht="15" customHeight="1">
      <c r="B3" s="7"/>
      <c r="C3" s="7"/>
      <c r="D3" s="10"/>
      <c r="E3" s="10"/>
      <c r="F3" s="10"/>
      <c r="G3" s="10"/>
      <c r="H3" s="10"/>
      <c r="I3" s="10"/>
      <c r="J3" s="10"/>
      <c r="K3" s="10"/>
      <c r="L3" s="10"/>
      <c r="M3" s="7"/>
    </row>
    <row r="4" spans="2:13" ht="15" customHeight="1">
      <c r="B4" s="41"/>
      <c r="C4" s="41"/>
      <c r="D4" s="41"/>
      <c r="E4" s="41"/>
      <c r="F4" s="41"/>
      <c r="G4" s="41"/>
      <c r="H4" s="41"/>
      <c r="I4" s="41"/>
      <c r="J4" s="41"/>
    </row>
    <row r="5" spans="2:13" ht="15" customHeight="1">
      <c r="B5" s="41"/>
      <c r="C5" s="41"/>
      <c r="D5" s="41"/>
      <c r="E5" s="41"/>
      <c r="F5" s="41"/>
      <c r="G5" s="41"/>
      <c r="H5" s="41"/>
      <c r="I5" s="41"/>
      <c r="J5" s="41"/>
      <c r="K5" s="208"/>
    </row>
    <row r="6" spans="2:13" ht="15" customHeight="1">
      <c r="B6" s="41"/>
      <c r="C6" s="41"/>
      <c r="D6" s="41"/>
      <c r="E6" s="41"/>
      <c r="F6" s="41"/>
      <c r="G6" s="41"/>
      <c r="H6" s="41"/>
      <c r="I6" s="41"/>
      <c r="J6" s="41"/>
    </row>
    <row r="7" spans="2:13" ht="15" customHeight="1">
      <c r="B7" s="41"/>
      <c r="C7" s="41"/>
      <c r="D7" s="41"/>
      <c r="E7" s="41"/>
      <c r="F7" s="41"/>
      <c r="G7" s="41"/>
      <c r="H7" s="41"/>
      <c r="I7" s="41"/>
      <c r="J7" s="41"/>
    </row>
    <row r="8" spans="2:13" ht="15" customHeight="1">
      <c r="B8" s="41"/>
      <c r="C8" s="41"/>
      <c r="D8" s="41"/>
      <c r="E8" s="41"/>
      <c r="F8" s="41"/>
      <c r="G8" s="41"/>
      <c r="H8" s="41"/>
      <c r="I8" s="41"/>
      <c r="J8" s="41"/>
    </row>
    <row r="9" spans="2:13" ht="15" customHeight="1">
      <c r="B9" s="41"/>
      <c r="C9" s="41"/>
      <c r="D9" s="41"/>
      <c r="E9" s="41"/>
      <c r="F9" s="41"/>
      <c r="G9" s="41"/>
      <c r="H9" s="41"/>
      <c r="I9" s="41"/>
      <c r="J9" s="41"/>
    </row>
    <row r="10" spans="2:13" ht="15" customHeight="1">
      <c r="B10" s="41"/>
      <c r="C10" s="41"/>
      <c r="D10" s="41"/>
      <c r="E10" s="41"/>
      <c r="F10" s="41"/>
      <c r="G10" s="41"/>
      <c r="H10" s="41"/>
      <c r="I10" s="41"/>
      <c r="J10" s="41"/>
    </row>
    <row r="11" spans="2:13" ht="15" customHeight="1">
      <c r="B11" s="41"/>
      <c r="C11" s="41"/>
      <c r="D11" s="41"/>
      <c r="E11" s="41"/>
      <c r="F11" s="41"/>
      <c r="G11" s="41"/>
      <c r="H11" s="41"/>
      <c r="I11" s="41"/>
      <c r="J11" s="41"/>
    </row>
    <row r="12" spans="2:13" ht="15" customHeight="1">
      <c r="B12" s="41"/>
      <c r="C12" s="41"/>
      <c r="D12" s="41"/>
      <c r="E12" s="41"/>
      <c r="F12" s="41"/>
      <c r="G12" s="41"/>
      <c r="H12" s="41"/>
      <c r="I12" s="41"/>
      <c r="J12" s="41"/>
    </row>
    <row r="13" spans="2:13" ht="15" customHeight="1">
      <c r="B13" s="41"/>
      <c r="C13" s="41"/>
      <c r="D13" s="41"/>
      <c r="E13" s="41"/>
      <c r="F13" s="41"/>
      <c r="G13" s="41"/>
      <c r="H13" s="41"/>
      <c r="I13" s="41"/>
      <c r="J13" s="41"/>
    </row>
    <row r="14" spans="2:13" ht="15" customHeight="1">
      <c r="B14" s="41"/>
      <c r="C14" s="41"/>
      <c r="D14" s="41"/>
      <c r="E14" s="41"/>
      <c r="F14" s="41"/>
      <c r="G14" s="41"/>
      <c r="H14" s="41"/>
      <c r="I14" s="41"/>
      <c r="J14" s="41"/>
    </row>
    <row r="15" spans="2:13" ht="15" customHeight="1">
      <c r="B15" s="41"/>
      <c r="C15" s="41"/>
      <c r="D15" s="41"/>
      <c r="E15" s="41"/>
      <c r="F15" s="41"/>
      <c r="G15" s="41"/>
      <c r="H15" s="41"/>
      <c r="I15" s="41"/>
      <c r="J15" s="41"/>
    </row>
    <row r="16" spans="2:13" ht="15" customHeight="1">
      <c r="B16" s="41"/>
      <c r="C16" s="41"/>
      <c r="D16" s="41"/>
      <c r="E16" s="41"/>
      <c r="F16" s="41"/>
      <c r="G16" s="41"/>
      <c r="H16" s="41"/>
      <c r="I16" s="41"/>
      <c r="J16" s="41"/>
    </row>
    <row r="17" spans="2:10" ht="15" customHeight="1">
      <c r="B17" s="41"/>
      <c r="C17" s="41"/>
      <c r="D17" s="41"/>
      <c r="E17" s="41"/>
      <c r="F17" s="41"/>
      <c r="G17" s="41"/>
      <c r="H17" s="41"/>
      <c r="I17" s="41"/>
      <c r="J17" s="41"/>
    </row>
    <row r="19" spans="2:10" ht="15" customHeight="1">
      <c r="B19" s="17" t="s">
        <v>193</v>
      </c>
    </row>
  </sheetData>
  <pageMargins left="0.75" right="0.75" top="1" bottom="1" header="0" footer="0"/>
  <pageSetup paperSize="9"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tabColor theme="1"/>
  </sheetPr>
  <dimension ref="A1"/>
  <sheetViews>
    <sheetView workbookViewId="0"/>
  </sheetViews>
  <sheetFormatPr baseColWidth="10" defaultRowHeight="12.7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Hoja23"/>
  <dimension ref="B1:K10"/>
  <sheetViews>
    <sheetView workbookViewId="0"/>
  </sheetViews>
  <sheetFormatPr baseColWidth="10" defaultColWidth="11.5703125" defaultRowHeight="15" customHeight="1"/>
  <cols>
    <col min="1" max="1" width="11.5703125" style="1" customWidth="1"/>
    <col min="2" max="2" width="16.85546875" style="1" customWidth="1"/>
    <col min="3" max="3" width="5.7109375" style="1" customWidth="1"/>
    <col min="4" max="9" width="7.7109375" style="1" customWidth="1"/>
    <col min="10" max="10" width="9.85546875" style="1" customWidth="1"/>
    <col min="11" max="16384" width="11.5703125" style="1"/>
  </cols>
  <sheetData>
    <row r="1" spans="2:11" ht="15" customHeight="1">
      <c r="B1" s="9" t="s">
        <v>352</v>
      </c>
      <c r="C1" s="9"/>
      <c r="E1" s="7"/>
      <c r="F1" s="7"/>
      <c r="G1" s="7"/>
      <c r="H1" s="7"/>
      <c r="I1" s="7"/>
      <c r="J1" s="7"/>
    </row>
    <row r="2" spans="2:11" ht="15" customHeight="1">
      <c r="B2" s="10" t="s">
        <v>387</v>
      </c>
      <c r="C2" s="10"/>
      <c r="E2" s="7"/>
      <c r="F2" s="7"/>
      <c r="G2" s="7"/>
      <c r="H2" s="7"/>
      <c r="I2" s="7"/>
      <c r="J2" s="7"/>
    </row>
    <row r="3" spans="2:11" ht="15" customHeight="1">
      <c r="B3" s="8"/>
      <c r="C3" s="8"/>
    </row>
    <row r="4" spans="2:11" ht="15" customHeight="1">
      <c r="B4" s="18"/>
      <c r="C4" s="117" t="s">
        <v>130</v>
      </c>
      <c r="D4" s="406">
        <v>2024</v>
      </c>
      <c r="E4" s="413">
        <v>2023</v>
      </c>
      <c r="F4" s="413">
        <v>2022</v>
      </c>
      <c r="G4" s="413">
        <v>2021</v>
      </c>
      <c r="H4" s="416">
        <v>2020</v>
      </c>
      <c r="I4" s="418">
        <v>2005</v>
      </c>
      <c r="J4" s="408" t="s">
        <v>388</v>
      </c>
      <c r="K4" s="5"/>
    </row>
    <row r="5" spans="2:11" ht="15" customHeight="1">
      <c r="B5" s="115" t="s">
        <v>184</v>
      </c>
      <c r="C5" s="128"/>
      <c r="D5" s="463"/>
      <c r="E5" s="464"/>
      <c r="F5" s="464"/>
      <c r="G5" s="464"/>
      <c r="H5" s="469"/>
      <c r="I5" s="467"/>
      <c r="J5" s="468"/>
    </row>
    <row r="6" spans="2:11" ht="15" customHeight="1">
      <c r="B6" s="470" t="s">
        <v>152</v>
      </c>
      <c r="C6" s="471"/>
      <c r="D6" s="111">
        <v>174</v>
      </c>
      <c r="E6" s="59">
        <v>157</v>
      </c>
      <c r="F6" s="59">
        <v>357</v>
      </c>
      <c r="G6" s="59">
        <v>213</v>
      </c>
      <c r="H6" s="130">
        <v>183</v>
      </c>
      <c r="I6" s="206">
        <v>30</v>
      </c>
      <c r="J6" s="132">
        <v>3213</v>
      </c>
    </row>
    <row r="7" spans="2:11" ht="15" customHeight="1">
      <c r="B7" s="402" t="s">
        <v>153</v>
      </c>
      <c r="C7" s="403"/>
      <c r="D7" s="113">
        <v>103</v>
      </c>
      <c r="E7" s="61">
        <v>104</v>
      </c>
      <c r="F7" s="61">
        <v>402</v>
      </c>
      <c r="G7" s="61">
        <v>74</v>
      </c>
      <c r="H7" s="131">
        <v>89</v>
      </c>
      <c r="I7" s="186">
        <v>8</v>
      </c>
      <c r="J7" s="133">
        <v>1785</v>
      </c>
    </row>
    <row r="8" spans="2:11" ht="15" customHeight="1">
      <c r="B8" s="404" t="s">
        <v>127</v>
      </c>
      <c r="C8" s="405"/>
      <c r="D8" s="137">
        <v>277</v>
      </c>
      <c r="E8" s="187">
        <v>261</v>
      </c>
      <c r="F8" s="187">
        <v>759</v>
      </c>
      <c r="G8" s="187">
        <v>287</v>
      </c>
      <c r="H8" s="188">
        <v>272</v>
      </c>
      <c r="I8" s="189">
        <v>38</v>
      </c>
      <c r="J8" s="190">
        <v>4998</v>
      </c>
    </row>
    <row r="10" spans="2:11" ht="15" customHeight="1">
      <c r="B10" s="17" t="s">
        <v>193</v>
      </c>
      <c r="J10" s="6"/>
    </row>
  </sheetData>
  <mergeCells count="10">
    <mergeCell ref="I4:I5"/>
    <mergeCell ref="J4:J5"/>
    <mergeCell ref="B6:C6"/>
    <mergeCell ref="B7:C7"/>
    <mergeCell ref="B8:C8"/>
    <mergeCell ref="D4:D5"/>
    <mergeCell ref="E4:E5"/>
    <mergeCell ref="F4:F5"/>
    <mergeCell ref="G4:G5"/>
    <mergeCell ref="H4:H5"/>
  </mergeCells>
  <pageMargins left="0.75" right="0.75" top="1" bottom="1" header="0" footer="0"/>
  <pageSetup paperSize="9" orientation="portrait" r:id="rId1"/>
  <headerFooter alignWithMargins="0"/>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Hoja24"/>
  <dimension ref="B1:J10"/>
  <sheetViews>
    <sheetView workbookViewId="0"/>
  </sheetViews>
  <sheetFormatPr baseColWidth="10" defaultColWidth="11.5703125" defaultRowHeight="15" customHeight="1"/>
  <cols>
    <col min="1" max="1" width="11.5703125" style="1" customWidth="1"/>
    <col min="2" max="2" width="16.85546875" style="1" customWidth="1"/>
    <col min="3" max="3" width="5.7109375" style="1" customWidth="1"/>
    <col min="4" max="9" width="7.5703125" style="1" customWidth="1"/>
    <col min="10" max="10" width="9.85546875" style="1" customWidth="1"/>
    <col min="11" max="16384" width="11.5703125" style="1"/>
  </cols>
  <sheetData>
    <row r="1" spans="2:10" ht="15" customHeight="1">
      <c r="B1" s="9" t="s">
        <v>353</v>
      </c>
      <c r="C1" s="9"/>
      <c r="E1" s="7"/>
      <c r="F1" s="7"/>
      <c r="G1" s="7"/>
      <c r="H1" s="7"/>
      <c r="I1" s="7"/>
      <c r="J1" s="7"/>
    </row>
    <row r="2" spans="2:10" ht="15" customHeight="1">
      <c r="B2" s="10" t="s">
        <v>402</v>
      </c>
      <c r="C2" s="10"/>
      <c r="E2" s="7"/>
      <c r="F2" s="7"/>
      <c r="G2" s="7"/>
      <c r="H2" s="7"/>
      <c r="I2" s="7"/>
      <c r="J2" s="7"/>
    </row>
    <row r="3" spans="2:10" ht="15" customHeight="1">
      <c r="B3" s="8"/>
      <c r="C3" s="8"/>
    </row>
    <row r="4" spans="2:10" ht="15" customHeight="1">
      <c r="B4" s="18"/>
      <c r="C4" s="117" t="s">
        <v>130</v>
      </c>
      <c r="D4" s="406">
        <v>2024</v>
      </c>
      <c r="E4" s="406">
        <v>2023</v>
      </c>
      <c r="F4" s="406">
        <v>2022</v>
      </c>
      <c r="G4" s="406">
        <v>2021</v>
      </c>
      <c r="H4" s="406">
        <v>2020</v>
      </c>
      <c r="I4" s="418">
        <v>2006</v>
      </c>
      <c r="J4" s="408" t="s">
        <v>386</v>
      </c>
    </row>
    <row r="5" spans="2:10" ht="15" customHeight="1">
      <c r="B5" s="115" t="s">
        <v>185</v>
      </c>
      <c r="C5" s="128"/>
      <c r="D5" s="463"/>
      <c r="E5" s="463"/>
      <c r="F5" s="463"/>
      <c r="G5" s="463"/>
      <c r="H5" s="463"/>
      <c r="I5" s="467"/>
      <c r="J5" s="468"/>
    </row>
    <row r="6" spans="2:10" ht="15" customHeight="1">
      <c r="B6" s="470" t="s">
        <v>77</v>
      </c>
      <c r="C6" s="471"/>
      <c r="D6" s="111">
        <v>153</v>
      </c>
      <c r="E6" s="111">
        <v>149</v>
      </c>
      <c r="F6" s="111">
        <v>111</v>
      </c>
      <c r="G6" s="59">
        <v>88</v>
      </c>
      <c r="H6" s="59">
        <v>81</v>
      </c>
      <c r="I6" s="206">
        <v>10</v>
      </c>
      <c r="J6" s="132">
        <v>1480</v>
      </c>
    </row>
    <row r="7" spans="2:10" ht="15" customHeight="1">
      <c r="B7" s="402" t="s">
        <v>78</v>
      </c>
      <c r="C7" s="403"/>
      <c r="D7" s="113">
        <v>39</v>
      </c>
      <c r="E7" s="113">
        <v>28</v>
      </c>
      <c r="F7" s="113">
        <v>20</v>
      </c>
      <c r="G7" s="61">
        <v>29</v>
      </c>
      <c r="H7" s="61">
        <v>26</v>
      </c>
      <c r="I7" s="186">
        <v>3</v>
      </c>
      <c r="J7" s="133">
        <v>310</v>
      </c>
    </row>
    <row r="8" spans="2:10" ht="15" customHeight="1">
      <c r="B8" s="404" t="s">
        <v>127</v>
      </c>
      <c r="C8" s="405"/>
      <c r="D8" s="220">
        <v>192</v>
      </c>
      <c r="E8" s="220">
        <v>177</v>
      </c>
      <c r="F8" s="221">
        <v>131</v>
      </c>
      <c r="G8" s="221">
        <v>117</v>
      </c>
      <c r="H8" s="221">
        <v>107</v>
      </c>
      <c r="I8" s="222">
        <v>13</v>
      </c>
      <c r="J8" s="223">
        <v>1790</v>
      </c>
    </row>
    <row r="10" spans="2:10" ht="15" customHeight="1">
      <c r="B10" s="17" t="s">
        <v>193</v>
      </c>
      <c r="J10" s="6"/>
    </row>
  </sheetData>
  <mergeCells count="10">
    <mergeCell ref="I4:I5"/>
    <mergeCell ref="J4:J5"/>
    <mergeCell ref="B6:C6"/>
    <mergeCell ref="G4:G5"/>
    <mergeCell ref="H4:H5"/>
    <mergeCell ref="B7:C7"/>
    <mergeCell ref="B8:C8"/>
    <mergeCell ref="D4:D5"/>
    <mergeCell ref="E4:E5"/>
    <mergeCell ref="F4:F5"/>
  </mergeCells>
  <pageMargins left="0.75" right="0.75" top="1" bottom="1" header="0" footer="0"/>
  <pageSetup paperSize="9" orientation="portrait" r:id="rId1"/>
  <headerFooter alignWithMargins="0"/>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Hoja25"/>
  <dimension ref="B1:M11"/>
  <sheetViews>
    <sheetView workbookViewId="0"/>
  </sheetViews>
  <sheetFormatPr baseColWidth="10" defaultColWidth="11.5703125" defaultRowHeight="15" customHeight="1"/>
  <cols>
    <col min="1" max="1" width="11.5703125" style="1" customWidth="1"/>
    <col min="2" max="2" width="18.7109375" style="1" customWidth="1"/>
    <col min="3" max="3" width="8.42578125" style="1" customWidth="1"/>
    <col min="4" max="9" width="9.7109375" style="1" customWidth="1"/>
    <col min="10" max="10" width="11.28515625" style="1" customWidth="1"/>
    <col min="11" max="11" width="10.7109375" style="1" customWidth="1"/>
    <col min="12" max="16384" width="11.5703125" style="1"/>
  </cols>
  <sheetData>
    <row r="1" spans="2:13" ht="15" customHeight="1">
      <c r="B1" s="9" t="s">
        <v>354</v>
      </c>
    </row>
    <row r="2" spans="2:13" ht="15" customHeight="1">
      <c r="B2" s="10" t="s">
        <v>384</v>
      </c>
    </row>
    <row r="3" spans="2:13" ht="15" customHeight="1">
      <c r="B3" s="8"/>
      <c r="M3" s="1" t="s">
        <v>106</v>
      </c>
    </row>
    <row r="4" spans="2:13" ht="15" customHeight="1">
      <c r="B4" s="18"/>
      <c r="C4" s="117" t="s">
        <v>130</v>
      </c>
      <c r="D4" s="406">
        <v>2024</v>
      </c>
      <c r="E4" s="413">
        <v>2023</v>
      </c>
      <c r="F4" s="413">
        <v>2022</v>
      </c>
      <c r="G4" s="413">
        <v>2021</v>
      </c>
      <c r="H4" s="416">
        <v>2020</v>
      </c>
      <c r="I4" s="418">
        <v>2012</v>
      </c>
      <c r="J4" s="408" t="s">
        <v>385</v>
      </c>
    </row>
    <row r="5" spans="2:13" ht="15" customHeight="1">
      <c r="B5" s="115" t="s">
        <v>186</v>
      </c>
      <c r="C5" s="128"/>
      <c r="D5" s="463"/>
      <c r="E5" s="464"/>
      <c r="F5" s="464"/>
      <c r="G5" s="464"/>
      <c r="H5" s="469"/>
      <c r="I5" s="467"/>
      <c r="J5" s="468"/>
    </row>
    <row r="6" spans="2:13" ht="15" customHeight="1">
      <c r="B6" s="472" t="s">
        <v>154</v>
      </c>
      <c r="C6" s="353" t="s">
        <v>21</v>
      </c>
      <c r="D6" s="111">
        <v>265723</v>
      </c>
      <c r="E6" s="111">
        <v>229225</v>
      </c>
      <c r="F6" s="59">
        <v>201693</v>
      </c>
      <c r="G6" s="59">
        <v>199529</v>
      </c>
      <c r="H6" s="59">
        <v>143680</v>
      </c>
      <c r="I6" s="206">
        <v>22135</v>
      </c>
      <c r="J6" s="132">
        <v>1684077</v>
      </c>
    </row>
    <row r="7" spans="2:13" ht="15" customHeight="1">
      <c r="B7" s="473"/>
      <c r="C7" s="354" t="s">
        <v>155</v>
      </c>
      <c r="D7" s="113">
        <v>58425</v>
      </c>
      <c r="E7" s="113">
        <v>53598</v>
      </c>
      <c r="F7" s="61">
        <v>49588</v>
      </c>
      <c r="G7" s="61">
        <v>50017</v>
      </c>
      <c r="H7" s="61">
        <v>43073</v>
      </c>
      <c r="I7" s="186">
        <v>8697</v>
      </c>
      <c r="J7" s="133">
        <v>468871</v>
      </c>
    </row>
    <row r="8" spans="2:13" ht="15" customHeight="1">
      <c r="B8" s="474" t="s">
        <v>156</v>
      </c>
      <c r="C8" s="353" t="s">
        <v>21</v>
      </c>
      <c r="D8" s="111">
        <v>262484</v>
      </c>
      <c r="E8" s="111">
        <v>227081</v>
      </c>
      <c r="F8" s="59">
        <v>197263</v>
      </c>
      <c r="G8" s="59">
        <v>194892</v>
      </c>
      <c r="H8" s="59">
        <v>142004</v>
      </c>
      <c r="I8" s="206">
        <v>24992</v>
      </c>
      <c r="J8" s="134">
        <v>1674088</v>
      </c>
    </row>
    <row r="9" spans="2:13" ht="15" customHeight="1">
      <c r="B9" s="475"/>
      <c r="C9" s="355" t="s">
        <v>155</v>
      </c>
      <c r="D9" s="129">
        <v>59068</v>
      </c>
      <c r="E9" s="129">
        <v>54187</v>
      </c>
      <c r="F9" s="62">
        <v>49379</v>
      </c>
      <c r="G9" s="62">
        <v>50000</v>
      </c>
      <c r="H9" s="62">
        <v>43638</v>
      </c>
      <c r="I9" s="209">
        <v>9542</v>
      </c>
      <c r="J9" s="135">
        <v>480330</v>
      </c>
    </row>
    <row r="11" spans="2:13" ht="15" customHeight="1">
      <c r="B11" s="17" t="s">
        <v>193</v>
      </c>
    </row>
  </sheetData>
  <mergeCells count="9">
    <mergeCell ref="J4:J5"/>
    <mergeCell ref="B6:B7"/>
    <mergeCell ref="B8:B9"/>
    <mergeCell ref="D4:D5"/>
    <mergeCell ref="E4:E5"/>
    <mergeCell ref="F4:F5"/>
    <mergeCell ref="G4:G5"/>
    <mergeCell ref="H4:H5"/>
    <mergeCell ref="I4:I5"/>
  </mergeCells>
  <pageMargins left="0.75" right="0.75" top="1" bottom="1" header="0" footer="0"/>
  <pageSetup paperSize="9" orientation="portrait" verticalDpi="0"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Hoja26"/>
  <dimension ref="B1:L28"/>
  <sheetViews>
    <sheetView workbookViewId="0"/>
  </sheetViews>
  <sheetFormatPr baseColWidth="10" defaultRowHeight="15" customHeight="1"/>
  <cols>
    <col min="2" max="2" width="23.5703125" customWidth="1"/>
    <col min="3" max="3" width="5.7109375" customWidth="1"/>
    <col min="4" max="5" width="11.140625" bestFit="1" customWidth="1"/>
    <col min="6" max="7" width="10.85546875" customWidth="1"/>
    <col min="8" max="8" width="13.28515625" customWidth="1"/>
    <col min="9" max="9" width="13.140625" customWidth="1"/>
    <col min="10" max="11" width="10.85546875" customWidth="1"/>
  </cols>
  <sheetData>
    <row r="1" spans="2:12" ht="15" customHeight="1">
      <c r="B1" s="9" t="s">
        <v>355</v>
      </c>
    </row>
    <row r="2" spans="2:12" ht="15" customHeight="1">
      <c r="B2" s="10" t="s">
        <v>383</v>
      </c>
    </row>
    <row r="3" spans="2:12" ht="15" customHeight="1">
      <c r="B3" s="8"/>
    </row>
    <row r="4" spans="2:12" ht="30" customHeight="1">
      <c r="B4" s="18"/>
      <c r="C4" s="119" t="s">
        <v>157</v>
      </c>
      <c r="D4" s="476" t="s">
        <v>369</v>
      </c>
      <c r="E4" s="476"/>
      <c r="F4" s="476"/>
      <c r="G4" s="477"/>
      <c r="H4" s="476" t="s">
        <v>156</v>
      </c>
      <c r="I4" s="476"/>
      <c r="J4" s="476"/>
      <c r="K4" s="478"/>
      <c r="L4" s="1"/>
    </row>
    <row r="5" spans="2:12" ht="15" customHeight="1">
      <c r="B5" s="55"/>
      <c r="C5" s="136"/>
      <c r="D5" s="479" t="s">
        <v>158</v>
      </c>
      <c r="E5" s="480"/>
      <c r="F5" s="479" t="s">
        <v>159</v>
      </c>
      <c r="G5" s="481"/>
      <c r="H5" s="479" t="s">
        <v>158</v>
      </c>
      <c r="I5" s="480"/>
      <c r="J5" s="479" t="s">
        <v>159</v>
      </c>
      <c r="K5" s="482"/>
      <c r="L5" s="161"/>
    </row>
    <row r="6" spans="2:12" ht="30" customHeight="1">
      <c r="B6" s="107" t="s">
        <v>178</v>
      </c>
      <c r="C6" s="120"/>
      <c r="D6" s="143" t="s">
        <v>160</v>
      </c>
      <c r="E6" s="63" t="s">
        <v>161</v>
      </c>
      <c r="F6" s="143" t="s">
        <v>160</v>
      </c>
      <c r="G6" s="141" t="s">
        <v>162</v>
      </c>
      <c r="H6" s="143" t="s">
        <v>160</v>
      </c>
      <c r="I6" s="56" t="s">
        <v>162</v>
      </c>
      <c r="J6" s="143" t="s">
        <v>160</v>
      </c>
      <c r="K6" s="57" t="s">
        <v>162</v>
      </c>
    </row>
    <row r="7" spans="2:12" ht="15" customHeight="1">
      <c r="B7" s="424" t="s">
        <v>1</v>
      </c>
      <c r="C7" s="425"/>
      <c r="D7" s="111">
        <v>1019380</v>
      </c>
      <c r="E7" s="112">
        <v>362938</v>
      </c>
      <c r="F7" s="111">
        <v>31755</v>
      </c>
      <c r="G7" s="139">
        <v>10004</v>
      </c>
      <c r="H7" s="111">
        <v>1013255</v>
      </c>
      <c r="I7" s="112">
        <v>362414</v>
      </c>
      <c r="J7" s="111">
        <v>31399</v>
      </c>
      <c r="K7" s="60">
        <v>9956</v>
      </c>
    </row>
    <row r="8" spans="2:12" ht="15" customHeight="1">
      <c r="B8" s="402" t="s">
        <v>2</v>
      </c>
      <c r="C8" s="403"/>
      <c r="D8" s="113">
        <v>467212</v>
      </c>
      <c r="E8" s="114">
        <v>87707</v>
      </c>
      <c r="F8" s="113">
        <v>19384</v>
      </c>
      <c r="G8" s="140">
        <v>2287</v>
      </c>
      <c r="H8" s="113">
        <v>463328</v>
      </c>
      <c r="I8" s="114">
        <v>87676</v>
      </c>
      <c r="J8" s="113">
        <v>19256</v>
      </c>
      <c r="K8" s="15">
        <v>2293</v>
      </c>
    </row>
    <row r="9" spans="2:12" ht="15" customHeight="1">
      <c r="B9" s="424" t="s">
        <v>89</v>
      </c>
      <c r="C9" s="425"/>
      <c r="D9" s="111">
        <v>328346</v>
      </c>
      <c r="E9" s="112">
        <v>61167</v>
      </c>
      <c r="F9" s="111">
        <v>15792</v>
      </c>
      <c r="G9" s="139">
        <v>2459</v>
      </c>
      <c r="H9" s="111">
        <v>327766</v>
      </c>
      <c r="I9" s="112">
        <v>61378</v>
      </c>
      <c r="J9" s="111">
        <v>15732</v>
      </c>
      <c r="K9" s="60">
        <v>2466</v>
      </c>
    </row>
    <row r="10" spans="2:12" ht="15" customHeight="1">
      <c r="B10" s="402" t="s">
        <v>90</v>
      </c>
      <c r="C10" s="403"/>
      <c r="D10" s="113">
        <v>271049</v>
      </c>
      <c r="E10" s="114">
        <v>93242</v>
      </c>
      <c r="F10" s="113">
        <v>15077</v>
      </c>
      <c r="G10" s="140">
        <v>2593</v>
      </c>
      <c r="H10" s="113">
        <v>269991</v>
      </c>
      <c r="I10" s="114">
        <v>93720</v>
      </c>
      <c r="J10" s="113">
        <v>14992</v>
      </c>
      <c r="K10" s="15">
        <v>2641</v>
      </c>
    </row>
    <row r="11" spans="2:12" ht="15" customHeight="1">
      <c r="B11" s="424" t="s">
        <v>3</v>
      </c>
      <c r="C11" s="425"/>
      <c r="D11" s="111">
        <v>395620</v>
      </c>
      <c r="E11" s="112">
        <v>89368</v>
      </c>
      <c r="F11" s="111">
        <v>13926</v>
      </c>
      <c r="G11" s="139">
        <v>3179</v>
      </c>
      <c r="H11" s="111">
        <v>391639</v>
      </c>
      <c r="I11" s="112">
        <v>91261</v>
      </c>
      <c r="J11" s="111">
        <v>13684</v>
      </c>
      <c r="K11" s="60">
        <v>3302</v>
      </c>
    </row>
    <row r="12" spans="2:12" ht="15" customHeight="1">
      <c r="B12" s="402" t="s">
        <v>4</v>
      </c>
      <c r="C12" s="403"/>
      <c r="D12" s="113">
        <v>123396</v>
      </c>
      <c r="E12" s="114">
        <v>34447</v>
      </c>
      <c r="F12" s="113">
        <v>2411</v>
      </c>
      <c r="G12" s="140">
        <v>470</v>
      </c>
      <c r="H12" s="113">
        <v>123075</v>
      </c>
      <c r="I12" s="114">
        <v>34578</v>
      </c>
      <c r="J12" s="113">
        <v>2404</v>
      </c>
      <c r="K12" s="15">
        <v>483</v>
      </c>
    </row>
    <row r="13" spans="2:12" ht="15" customHeight="1">
      <c r="B13" s="424" t="s">
        <v>5</v>
      </c>
      <c r="C13" s="425"/>
      <c r="D13" s="111">
        <v>215710</v>
      </c>
      <c r="E13" s="112">
        <v>97969</v>
      </c>
      <c r="F13" s="111">
        <v>4658</v>
      </c>
      <c r="G13" s="139">
        <v>1839</v>
      </c>
      <c r="H13" s="111">
        <v>217062</v>
      </c>
      <c r="I13" s="112">
        <v>98740</v>
      </c>
      <c r="J13" s="111">
        <v>4681</v>
      </c>
      <c r="K13" s="60">
        <v>1855</v>
      </c>
    </row>
    <row r="14" spans="2:12" ht="15" customHeight="1">
      <c r="B14" s="402" t="s">
        <v>122</v>
      </c>
      <c r="C14" s="403"/>
      <c r="D14" s="113">
        <v>308245</v>
      </c>
      <c r="E14" s="114">
        <v>100552</v>
      </c>
      <c r="F14" s="113">
        <v>10283</v>
      </c>
      <c r="G14" s="140">
        <v>2708</v>
      </c>
      <c r="H14" s="113">
        <v>307589</v>
      </c>
      <c r="I14" s="114">
        <v>101038</v>
      </c>
      <c r="J14" s="113">
        <v>10186</v>
      </c>
      <c r="K14" s="15">
        <v>2735</v>
      </c>
    </row>
    <row r="15" spans="2:12" ht="15" customHeight="1">
      <c r="B15" s="424" t="s">
        <v>6</v>
      </c>
      <c r="C15" s="425"/>
      <c r="D15" s="111">
        <v>721176</v>
      </c>
      <c r="E15" s="112">
        <v>329857</v>
      </c>
      <c r="F15" s="111">
        <v>33169</v>
      </c>
      <c r="G15" s="139">
        <v>8722</v>
      </c>
      <c r="H15" s="111">
        <v>694164</v>
      </c>
      <c r="I15" s="112">
        <v>333347</v>
      </c>
      <c r="J15" s="111">
        <v>31636</v>
      </c>
      <c r="K15" s="60">
        <v>9060</v>
      </c>
    </row>
    <row r="16" spans="2:12" ht="15" customHeight="1">
      <c r="B16" s="402" t="s">
        <v>91</v>
      </c>
      <c r="C16" s="403"/>
      <c r="D16" s="113">
        <v>1267323</v>
      </c>
      <c r="E16" s="114">
        <v>320638</v>
      </c>
      <c r="F16" s="113">
        <v>37323</v>
      </c>
      <c r="G16" s="140">
        <v>7793</v>
      </c>
      <c r="H16" s="113">
        <v>1260231</v>
      </c>
      <c r="I16" s="114">
        <v>319611</v>
      </c>
      <c r="J16" s="113">
        <v>37181</v>
      </c>
      <c r="K16" s="15">
        <v>7784</v>
      </c>
    </row>
    <row r="17" spans="2:11" ht="15" customHeight="1">
      <c r="B17" s="424" t="s">
        <v>7</v>
      </c>
      <c r="C17" s="425"/>
      <c r="D17" s="111">
        <v>263833</v>
      </c>
      <c r="E17" s="112">
        <v>78757</v>
      </c>
      <c r="F17" s="111">
        <v>9138</v>
      </c>
      <c r="G17" s="139">
        <v>2154</v>
      </c>
      <c r="H17" s="111">
        <v>263756</v>
      </c>
      <c r="I17" s="112">
        <v>80165</v>
      </c>
      <c r="J17" s="111">
        <v>9078</v>
      </c>
      <c r="K17" s="60">
        <v>2186</v>
      </c>
    </row>
    <row r="18" spans="2:11" ht="15" customHeight="1">
      <c r="B18" s="402" t="s">
        <v>8</v>
      </c>
      <c r="C18" s="403"/>
      <c r="D18" s="113">
        <v>368428</v>
      </c>
      <c r="E18" s="114">
        <v>130177</v>
      </c>
      <c r="F18" s="113">
        <v>9555</v>
      </c>
      <c r="G18" s="140">
        <v>2976</v>
      </c>
      <c r="H18" s="113">
        <v>369268</v>
      </c>
      <c r="I18" s="114">
        <v>131792</v>
      </c>
      <c r="J18" s="113">
        <v>9516</v>
      </c>
      <c r="K18" s="15">
        <v>3021</v>
      </c>
    </row>
    <row r="19" spans="2:11" ht="15" customHeight="1">
      <c r="B19" s="424" t="s">
        <v>92</v>
      </c>
      <c r="C19" s="425"/>
      <c r="D19" s="111">
        <v>1195154</v>
      </c>
      <c r="E19" s="112">
        <v>338459</v>
      </c>
      <c r="F19" s="111">
        <v>34043</v>
      </c>
      <c r="G19" s="139">
        <v>5683</v>
      </c>
      <c r="H19" s="111">
        <v>1197402</v>
      </c>
      <c r="I19" s="112">
        <v>341267</v>
      </c>
      <c r="J19" s="111">
        <v>34038</v>
      </c>
      <c r="K19" s="60">
        <v>5707</v>
      </c>
    </row>
    <row r="20" spans="2:11" ht="15" customHeight="1">
      <c r="B20" s="402" t="s">
        <v>93</v>
      </c>
      <c r="C20" s="403"/>
      <c r="D20" s="113">
        <v>577790</v>
      </c>
      <c r="E20" s="114">
        <v>127335</v>
      </c>
      <c r="F20" s="113">
        <v>16394</v>
      </c>
      <c r="G20" s="140">
        <v>3132</v>
      </c>
      <c r="H20" s="113">
        <v>573125</v>
      </c>
      <c r="I20" s="114">
        <v>127026</v>
      </c>
      <c r="J20" s="113">
        <v>16231</v>
      </c>
      <c r="K20" s="15">
        <v>3126</v>
      </c>
    </row>
    <row r="21" spans="2:11" ht="15" customHeight="1">
      <c r="B21" s="424" t="s">
        <v>94</v>
      </c>
      <c r="C21" s="425"/>
      <c r="D21" s="111">
        <v>274424</v>
      </c>
      <c r="E21" s="112">
        <v>40764</v>
      </c>
      <c r="F21" s="111">
        <v>6196</v>
      </c>
      <c r="G21" s="139">
        <v>842</v>
      </c>
      <c r="H21" s="111">
        <v>274184</v>
      </c>
      <c r="I21" s="112">
        <v>40838</v>
      </c>
      <c r="J21" s="111">
        <v>6198</v>
      </c>
      <c r="K21" s="60">
        <v>840</v>
      </c>
    </row>
    <row r="22" spans="2:11" ht="15" customHeight="1">
      <c r="B22" s="402" t="s">
        <v>9</v>
      </c>
      <c r="C22" s="403"/>
      <c r="D22" s="113">
        <v>316641</v>
      </c>
      <c r="E22" s="114">
        <v>92751</v>
      </c>
      <c r="F22" s="113">
        <v>4167</v>
      </c>
      <c r="G22" s="140">
        <v>958</v>
      </c>
      <c r="H22" s="113">
        <v>285154</v>
      </c>
      <c r="I22" s="114">
        <v>88386</v>
      </c>
      <c r="J22" s="113">
        <v>3781</v>
      </c>
      <c r="K22" s="15">
        <v>939</v>
      </c>
    </row>
    <row r="23" spans="2:11" ht="15" customHeight="1">
      <c r="B23" s="424" t="s">
        <v>10</v>
      </c>
      <c r="C23" s="425"/>
      <c r="D23" s="111">
        <v>44279</v>
      </c>
      <c r="E23" s="112">
        <v>13052</v>
      </c>
      <c r="F23" s="111">
        <v>1432</v>
      </c>
      <c r="G23" s="139">
        <v>359</v>
      </c>
      <c r="H23" s="111">
        <v>44213</v>
      </c>
      <c r="I23" s="112">
        <v>13127</v>
      </c>
      <c r="J23" s="111">
        <v>1426</v>
      </c>
      <c r="K23" s="60">
        <v>361</v>
      </c>
    </row>
    <row r="24" spans="2:11" ht="15" customHeight="1">
      <c r="B24" s="402" t="s">
        <v>11</v>
      </c>
      <c r="C24" s="403"/>
      <c r="D24" s="113">
        <v>6611</v>
      </c>
      <c r="E24" s="114">
        <v>2634</v>
      </c>
      <c r="F24" s="113">
        <v>557</v>
      </c>
      <c r="G24" s="140">
        <v>134</v>
      </c>
      <c r="H24" s="113">
        <v>6899</v>
      </c>
      <c r="I24" s="114">
        <v>3038</v>
      </c>
      <c r="J24" s="113">
        <v>580</v>
      </c>
      <c r="K24" s="15">
        <v>168</v>
      </c>
    </row>
    <row r="25" spans="2:11" ht="15" customHeight="1">
      <c r="B25" s="424" t="s">
        <v>12</v>
      </c>
      <c r="C25" s="425"/>
      <c r="D25" s="111">
        <v>4871</v>
      </c>
      <c r="E25" s="112">
        <v>2212</v>
      </c>
      <c r="F25" s="111">
        <v>463</v>
      </c>
      <c r="G25" s="139">
        <v>133</v>
      </c>
      <c r="H25" s="111">
        <v>5445</v>
      </c>
      <c r="I25" s="112">
        <v>2584</v>
      </c>
      <c r="J25" s="111">
        <v>485</v>
      </c>
      <c r="K25" s="60">
        <v>145</v>
      </c>
    </row>
    <row r="26" spans="2:11" ht="15" customHeight="1">
      <c r="B26" s="404" t="s">
        <v>127</v>
      </c>
      <c r="C26" s="405"/>
      <c r="D26" s="137">
        <v>8169488</v>
      </c>
      <c r="E26" s="137">
        <v>2404026</v>
      </c>
      <c r="F26" s="137">
        <v>265723</v>
      </c>
      <c r="G26" s="142">
        <v>58425</v>
      </c>
      <c r="H26" s="137">
        <v>8087546</v>
      </c>
      <c r="I26" s="137">
        <v>2411986</v>
      </c>
      <c r="J26" s="137">
        <v>262484</v>
      </c>
      <c r="K26" s="138">
        <v>59068</v>
      </c>
    </row>
    <row r="28" spans="2:11" ht="15" customHeight="1">
      <c r="B28" s="17" t="s">
        <v>193</v>
      </c>
    </row>
  </sheetData>
  <mergeCells count="26">
    <mergeCell ref="D4:G4"/>
    <mergeCell ref="H4:K4"/>
    <mergeCell ref="D5:E5"/>
    <mergeCell ref="F5:G5"/>
    <mergeCell ref="H5:I5"/>
    <mergeCell ref="J5:K5"/>
    <mergeCell ref="B18:C18"/>
    <mergeCell ref="B7:C7"/>
    <mergeCell ref="B8:C8"/>
    <mergeCell ref="B9:C9"/>
    <mergeCell ref="B10:C10"/>
    <mergeCell ref="B11:C11"/>
    <mergeCell ref="B12:C12"/>
    <mergeCell ref="B13:C13"/>
    <mergeCell ref="B14:C14"/>
    <mergeCell ref="B15:C15"/>
    <mergeCell ref="B16:C16"/>
    <mergeCell ref="B17:C17"/>
    <mergeCell ref="B25:C25"/>
    <mergeCell ref="B26:C26"/>
    <mergeCell ref="B19:C19"/>
    <mergeCell ref="B20:C20"/>
    <mergeCell ref="B21:C21"/>
    <mergeCell ref="B22:C22"/>
    <mergeCell ref="B23:C23"/>
    <mergeCell ref="B24:C24"/>
  </mergeCells>
  <pageMargins left="0.7" right="0.7" top="0.75" bottom="0.75" header="0.3" footer="0.3"/>
  <pageSetup paperSize="9" orientation="portrait" verticalDpi="0"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Hoja27">
    <tabColor theme="1"/>
  </sheetPr>
  <dimension ref="A1"/>
  <sheetViews>
    <sheetView workbookViewId="0"/>
  </sheetViews>
  <sheetFormatPr baseColWidth="10" defaultRowHeight="12.7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Hoja28"/>
  <dimension ref="B1:K48"/>
  <sheetViews>
    <sheetView workbookViewId="0"/>
  </sheetViews>
  <sheetFormatPr baseColWidth="10" defaultColWidth="11.5703125" defaultRowHeight="15" customHeight="1"/>
  <cols>
    <col min="1" max="14" width="11.5703125" style="1"/>
    <col min="15" max="15" width="16.42578125" style="1" customWidth="1"/>
    <col min="16" max="16384" width="11.5703125" style="1"/>
  </cols>
  <sheetData>
    <row r="1" spans="2:11" ht="15" customHeight="1">
      <c r="B1" s="110" t="s">
        <v>379</v>
      </c>
    </row>
    <row r="2" spans="2:11" ht="15" customHeight="1">
      <c r="B2" s="10" t="s">
        <v>383</v>
      </c>
    </row>
    <row r="4" spans="2:11" ht="15" customHeight="1">
      <c r="B4" s="41"/>
      <c r="C4" s="41"/>
      <c r="D4" s="41"/>
      <c r="E4" s="41"/>
      <c r="F4" s="41"/>
      <c r="G4" s="41"/>
      <c r="H4" s="41"/>
      <c r="K4" s="8"/>
    </row>
    <row r="5" spans="2:11" ht="15" customHeight="1">
      <c r="B5" s="41"/>
      <c r="C5" s="41"/>
      <c r="D5" s="41"/>
      <c r="E5" s="41"/>
      <c r="F5" s="41"/>
      <c r="G5" s="41"/>
      <c r="H5" s="41"/>
    </row>
    <row r="6" spans="2:11" ht="15" customHeight="1">
      <c r="B6" s="41"/>
      <c r="C6" s="41"/>
      <c r="D6" s="41"/>
      <c r="E6" s="41"/>
      <c r="F6" s="41"/>
      <c r="G6" s="41"/>
      <c r="H6" s="41"/>
    </row>
    <row r="7" spans="2:11" ht="15" customHeight="1">
      <c r="B7" s="41"/>
      <c r="C7" s="41"/>
      <c r="D7" s="41"/>
      <c r="E7" s="41"/>
      <c r="F7" s="41"/>
      <c r="G7" s="41"/>
      <c r="H7" s="41"/>
    </row>
    <row r="8" spans="2:11" ht="15" customHeight="1">
      <c r="B8" s="41"/>
      <c r="C8" s="41"/>
      <c r="D8" s="41"/>
      <c r="E8" s="41"/>
      <c r="F8" s="41"/>
      <c r="G8" s="41"/>
      <c r="H8" s="41"/>
    </row>
    <row r="9" spans="2:11" ht="15" customHeight="1">
      <c r="B9" s="41"/>
      <c r="C9" s="41"/>
      <c r="D9" s="41"/>
      <c r="E9" s="41"/>
      <c r="F9" s="41"/>
      <c r="G9" s="41"/>
      <c r="H9" s="41"/>
    </row>
    <row r="10" spans="2:11" ht="15" customHeight="1">
      <c r="B10" s="41"/>
      <c r="C10" s="41"/>
      <c r="D10" s="41"/>
      <c r="E10" s="41"/>
      <c r="F10" s="41"/>
      <c r="G10" s="41"/>
      <c r="H10" s="41"/>
    </row>
    <row r="11" spans="2:11" ht="15" customHeight="1">
      <c r="B11" s="41"/>
      <c r="C11" s="41"/>
      <c r="D11" s="41"/>
      <c r="E11" s="41"/>
      <c r="F11" s="41"/>
      <c r="G11" s="41"/>
      <c r="H11" s="41"/>
    </row>
    <row r="12" spans="2:11" ht="15" customHeight="1">
      <c r="B12" s="41"/>
      <c r="C12" s="41"/>
      <c r="D12" s="41"/>
      <c r="E12" s="41"/>
      <c r="F12" s="41"/>
      <c r="G12" s="41"/>
      <c r="H12" s="41"/>
    </row>
    <row r="13" spans="2:11" ht="16.5" customHeight="1">
      <c r="B13" s="41"/>
      <c r="C13" s="41"/>
      <c r="D13" s="41"/>
      <c r="E13" s="41"/>
      <c r="F13" s="41"/>
      <c r="G13" s="41"/>
      <c r="H13" s="41"/>
    </row>
    <row r="14" spans="2:11" ht="15" customHeight="1">
      <c r="B14" s="41"/>
      <c r="C14" s="41"/>
      <c r="D14" s="41"/>
      <c r="E14" s="41"/>
      <c r="F14" s="41"/>
      <c r="G14" s="41"/>
      <c r="H14" s="41"/>
    </row>
    <row r="15" spans="2:11" ht="15" customHeight="1">
      <c r="B15" s="41"/>
      <c r="C15" s="41"/>
      <c r="D15" s="41"/>
      <c r="E15" s="41"/>
      <c r="F15" s="41"/>
      <c r="G15" s="41"/>
      <c r="H15" s="41"/>
    </row>
    <row r="16" spans="2:11" ht="15" customHeight="1">
      <c r="B16" s="41"/>
      <c r="C16" s="41"/>
      <c r="D16" s="41"/>
      <c r="E16" s="41"/>
      <c r="F16" s="41"/>
      <c r="G16" s="41"/>
      <c r="H16" s="41"/>
    </row>
    <row r="17" spans="2:8" ht="15" customHeight="1">
      <c r="B17" s="41"/>
      <c r="C17" s="41"/>
      <c r="D17" s="41"/>
      <c r="E17" s="41"/>
      <c r="F17" s="41"/>
      <c r="G17" s="41"/>
      <c r="H17" s="41"/>
    </row>
    <row r="18" spans="2:8" ht="15" customHeight="1">
      <c r="B18" s="41"/>
      <c r="C18" s="41"/>
      <c r="D18" s="41"/>
      <c r="E18" s="41"/>
      <c r="F18" s="41"/>
      <c r="G18" s="41"/>
      <c r="H18" s="41"/>
    </row>
    <row r="19" spans="2:8" ht="15" customHeight="1">
      <c r="B19" s="41"/>
      <c r="C19" s="41"/>
      <c r="D19" s="41"/>
      <c r="E19" s="41"/>
      <c r="F19" s="41"/>
      <c r="G19" s="41"/>
      <c r="H19" s="41"/>
    </row>
    <row r="20" spans="2:8" ht="15" customHeight="1">
      <c r="B20" s="41"/>
      <c r="C20" s="41"/>
      <c r="D20" s="41"/>
      <c r="E20" s="41"/>
      <c r="F20" s="41"/>
      <c r="G20" s="41"/>
      <c r="H20" s="41"/>
    </row>
    <row r="21" spans="2:8" ht="15" customHeight="1">
      <c r="B21" s="41"/>
      <c r="C21" s="41"/>
      <c r="D21" s="41"/>
      <c r="E21" s="41"/>
      <c r="F21" s="41"/>
      <c r="G21" s="41"/>
      <c r="H21" s="41"/>
    </row>
    <row r="22" spans="2:8" ht="15" customHeight="1">
      <c r="B22" s="41"/>
      <c r="C22" s="41"/>
      <c r="D22" s="41"/>
      <c r="E22" s="41"/>
      <c r="F22" s="41"/>
      <c r="G22" s="41"/>
      <c r="H22" s="41"/>
    </row>
    <row r="23" spans="2:8" ht="15" customHeight="1">
      <c r="B23" s="41"/>
      <c r="C23" s="41"/>
      <c r="D23" s="41"/>
      <c r="E23" s="41"/>
      <c r="F23" s="41"/>
      <c r="G23" s="41"/>
      <c r="H23" s="41"/>
    </row>
    <row r="24" spans="2:8" ht="15" customHeight="1">
      <c r="B24" s="41"/>
      <c r="C24" s="41"/>
      <c r="D24" s="41"/>
      <c r="E24" s="41"/>
      <c r="F24" s="41"/>
      <c r="G24" s="41"/>
      <c r="H24" s="41"/>
    </row>
    <row r="25" spans="2:8" ht="15" customHeight="1">
      <c r="B25" s="41"/>
      <c r="C25" s="41"/>
      <c r="D25" s="41"/>
      <c r="E25" s="41"/>
      <c r="F25" s="41"/>
      <c r="G25" s="41"/>
      <c r="H25" s="41"/>
    </row>
    <row r="26" spans="2:8" ht="15" customHeight="1">
      <c r="B26" s="41"/>
      <c r="C26" s="41"/>
      <c r="D26" s="41"/>
      <c r="E26" s="41"/>
      <c r="F26" s="41"/>
      <c r="G26" s="41"/>
      <c r="H26" s="41"/>
    </row>
    <row r="27" spans="2:8" ht="15" customHeight="1">
      <c r="B27" s="41"/>
      <c r="C27" s="41"/>
      <c r="D27" s="41"/>
      <c r="E27" s="41"/>
      <c r="F27" s="41"/>
      <c r="G27" s="41"/>
      <c r="H27" s="41"/>
    </row>
    <row r="28" spans="2:8" ht="15" customHeight="1">
      <c r="B28" s="41"/>
      <c r="C28" s="41"/>
      <c r="D28" s="41"/>
      <c r="E28" s="41"/>
      <c r="F28" s="41"/>
      <c r="G28" s="41"/>
      <c r="H28" s="41"/>
    </row>
    <row r="29" spans="2:8" ht="15" customHeight="1">
      <c r="B29" s="41"/>
      <c r="C29" s="41"/>
      <c r="D29" s="41"/>
      <c r="E29" s="41"/>
      <c r="F29" s="41"/>
      <c r="G29" s="41"/>
      <c r="H29" s="41"/>
    </row>
    <row r="30" spans="2:8" ht="15" customHeight="1">
      <c r="B30" s="41"/>
      <c r="C30" s="41"/>
      <c r="D30" s="41"/>
      <c r="E30" s="41"/>
      <c r="F30" s="41"/>
      <c r="G30" s="41"/>
      <c r="H30" s="41"/>
    </row>
    <row r="31" spans="2:8" ht="15" customHeight="1">
      <c r="B31" s="41"/>
      <c r="C31" s="41"/>
      <c r="D31" s="41"/>
      <c r="E31" s="41"/>
      <c r="F31" s="41"/>
      <c r="G31" s="41"/>
      <c r="H31" s="41"/>
    </row>
    <row r="32" spans="2:8" ht="15" customHeight="1">
      <c r="B32" s="41"/>
      <c r="C32" s="41"/>
      <c r="D32" s="41"/>
      <c r="E32" s="41"/>
      <c r="F32" s="41"/>
      <c r="G32" s="41"/>
      <c r="H32" s="41"/>
    </row>
    <row r="33" spans="2:9" ht="15" customHeight="1">
      <c r="B33" s="41"/>
      <c r="C33" s="41"/>
      <c r="D33" s="41"/>
      <c r="E33" s="41"/>
      <c r="F33" s="41"/>
      <c r="G33" s="41"/>
      <c r="H33" s="41"/>
    </row>
    <row r="34" spans="2:9" ht="15" customHeight="1">
      <c r="B34" s="41"/>
      <c r="C34" s="41"/>
      <c r="D34" s="41"/>
      <c r="E34" s="41"/>
      <c r="F34" s="41"/>
      <c r="G34" s="41"/>
      <c r="H34" s="41"/>
    </row>
    <row r="35" spans="2:9" ht="15" customHeight="1">
      <c r="B35" s="41"/>
      <c r="C35" s="41"/>
      <c r="D35" s="41"/>
      <c r="E35" s="41"/>
      <c r="F35" s="41"/>
      <c r="G35" s="41"/>
      <c r="H35" s="41"/>
    </row>
    <row r="36" spans="2:9" ht="15" customHeight="1">
      <c r="B36" s="41"/>
      <c r="C36" s="41"/>
      <c r="D36" s="41"/>
      <c r="E36" s="41"/>
      <c r="F36" s="41"/>
      <c r="G36" s="41"/>
      <c r="H36" s="41"/>
    </row>
    <row r="37" spans="2:9" ht="15" customHeight="1">
      <c r="B37" s="41"/>
      <c r="C37" s="41"/>
      <c r="D37" s="41"/>
      <c r="E37" s="41"/>
      <c r="F37" s="41"/>
      <c r="G37" s="41"/>
      <c r="H37" s="41"/>
    </row>
    <row r="38" spans="2:9" ht="15" customHeight="1">
      <c r="B38" s="41"/>
      <c r="C38" s="41"/>
      <c r="D38" s="41"/>
      <c r="E38" s="41"/>
      <c r="F38" s="41"/>
      <c r="G38" s="41"/>
      <c r="H38" s="41"/>
    </row>
    <row r="39" spans="2:9" ht="15" customHeight="1">
      <c r="B39" s="41"/>
      <c r="C39" s="41"/>
      <c r="D39" s="41"/>
      <c r="E39" s="41"/>
      <c r="F39" s="41"/>
      <c r="G39" s="41"/>
      <c r="H39" s="41"/>
    </row>
    <row r="40" spans="2:9" ht="15" customHeight="1">
      <c r="B40" s="41"/>
      <c r="C40" s="41"/>
      <c r="D40" s="41"/>
      <c r="E40" s="41"/>
      <c r="F40" s="41"/>
      <c r="G40" s="41"/>
      <c r="H40" s="41"/>
    </row>
    <row r="41" spans="2:9" ht="15" customHeight="1">
      <c r="B41" s="41"/>
      <c r="C41" s="41"/>
      <c r="D41" s="41"/>
      <c r="E41" s="41"/>
      <c r="F41" s="41"/>
      <c r="G41" s="41"/>
      <c r="H41" s="41"/>
    </row>
    <row r="42" spans="2:9" ht="15" customHeight="1">
      <c r="B42" s="41"/>
      <c r="C42" s="41"/>
      <c r="D42" s="41"/>
      <c r="E42" s="41"/>
      <c r="F42" s="41"/>
      <c r="G42" s="41"/>
      <c r="H42" s="41"/>
    </row>
    <row r="43" spans="2:9" ht="15" customHeight="1">
      <c r="B43" s="41"/>
      <c r="C43" s="41"/>
      <c r="D43" s="41"/>
      <c r="E43" s="41"/>
      <c r="F43" s="41"/>
      <c r="G43" s="41"/>
      <c r="H43" s="41"/>
    </row>
    <row r="44" spans="2:9" ht="15" customHeight="1">
      <c r="B44" s="41"/>
      <c r="C44" s="41"/>
      <c r="D44" s="41"/>
      <c r="E44" s="41"/>
      <c r="F44" s="41"/>
      <c r="G44" s="41"/>
      <c r="H44" s="41"/>
    </row>
    <row r="45" spans="2:9" ht="15" customHeight="1">
      <c r="B45" s="41"/>
      <c r="C45" s="41"/>
      <c r="D45" s="41"/>
      <c r="E45" s="41"/>
      <c r="F45" s="41"/>
      <c r="G45" s="41"/>
      <c r="H45" s="41"/>
    </row>
    <row r="46" spans="2:9" ht="15" customHeight="1">
      <c r="B46" s="41"/>
      <c r="C46" s="41"/>
      <c r="D46" s="41"/>
      <c r="E46" s="41"/>
      <c r="F46" s="41"/>
      <c r="G46" s="41"/>
      <c r="H46" s="41"/>
    </row>
    <row r="47" spans="2:9" ht="15" customHeight="1">
      <c r="I47" s="41"/>
    </row>
    <row r="48" spans="2:9" ht="15" customHeight="1">
      <c r="B48" s="17" t="s">
        <v>193</v>
      </c>
    </row>
  </sheetData>
  <pageMargins left="0.75" right="0.75" top="1" bottom="1" header="0" footer="0"/>
  <headerFooter alignWithMargins="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2354A7-2784-44FB-8EE4-82B236336A6D}">
  <dimension ref="B1:K48"/>
  <sheetViews>
    <sheetView workbookViewId="0"/>
  </sheetViews>
  <sheetFormatPr baseColWidth="10" defaultColWidth="11.5703125" defaultRowHeight="15" customHeight="1"/>
  <cols>
    <col min="1" max="14" width="11.5703125" style="1"/>
    <col min="15" max="15" width="16.42578125" style="1" customWidth="1"/>
    <col min="16" max="16384" width="11.5703125" style="1"/>
  </cols>
  <sheetData>
    <row r="1" spans="2:11" ht="15" customHeight="1">
      <c r="B1" s="110" t="s">
        <v>380</v>
      </c>
    </row>
    <row r="2" spans="2:11" ht="15" customHeight="1">
      <c r="B2" s="10" t="s">
        <v>383</v>
      </c>
    </row>
    <row r="4" spans="2:11" ht="15" customHeight="1">
      <c r="B4" s="41"/>
      <c r="C4" s="41"/>
      <c r="D4" s="41"/>
      <c r="E4" s="41"/>
      <c r="F4" s="41"/>
      <c r="G4" s="41"/>
      <c r="H4" s="41"/>
      <c r="K4" s="8"/>
    </row>
    <row r="5" spans="2:11" ht="15" customHeight="1">
      <c r="B5" s="41"/>
      <c r="C5" s="41"/>
      <c r="D5" s="41"/>
      <c r="E5" s="41"/>
      <c r="F5" s="41"/>
      <c r="G5" s="41"/>
      <c r="H5" s="41"/>
    </row>
    <row r="6" spans="2:11" ht="15" customHeight="1">
      <c r="B6" s="41"/>
      <c r="C6" s="41"/>
      <c r="D6" s="41"/>
      <c r="E6" s="41"/>
      <c r="F6" s="41"/>
      <c r="G6" s="41"/>
      <c r="H6" s="41"/>
    </row>
    <row r="7" spans="2:11" ht="15" customHeight="1">
      <c r="B7" s="41"/>
      <c r="C7" s="41"/>
      <c r="D7" s="41"/>
      <c r="E7" s="41"/>
      <c r="F7" s="41"/>
      <c r="G7" s="41"/>
      <c r="H7" s="41"/>
    </row>
    <row r="8" spans="2:11" ht="15" customHeight="1">
      <c r="B8" s="41"/>
      <c r="C8" s="41"/>
      <c r="D8" s="41"/>
      <c r="E8" s="41"/>
      <c r="F8" s="41"/>
      <c r="G8" s="41"/>
      <c r="H8" s="41"/>
    </row>
    <row r="9" spans="2:11" ht="15" customHeight="1">
      <c r="B9" s="41"/>
      <c r="C9" s="41"/>
      <c r="D9" s="41"/>
      <c r="E9" s="41"/>
      <c r="F9" s="41"/>
      <c r="G9" s="41"/>
      <c r="H9" s="41"/>
    </row>
    <row r="10" spans="2:11" ht="15" customHeight="1">
      <c r="B10" s="41"/>
      <c r="C10" s="41"/>
      <c r="D10" s="41"/>
      <c r="E10" s="41"/>
      <c r="F10" s="41"/>
      <c r="G10" s="41"/>
      <c r="H10" s="41"/>
    </row>
    <row r="11" spans="2:11" ht="15" customHeight="1">
      <c r="B11" s="41"/>
      <c r="C11" s="41"/>
      <c r="D11" s="41"/>
      <c r="E11" s="41"/>
      <c r="F11" s="41"/>
      <c r="G11" s="41"/>
      <c r="H11" s="41"/>
    </row>
    <row r="12" spans="2:11" ht="15" customHeight="1">
      <c r="B12" s="41"/>
      <c r="C12" s="41"/>
      <c r="D12" s="41"/>
      <c r="E12" s="41"/>
      <c r="F12" s="41"/>
      <c r="G12" s="41"/>
      <c r="H12" s="41"/>
    </row>
    <row r="13" spans="2:11" ht="16.5" customHeight="1">
      <c r="B13" s="41"/>
      <c r="C13" s="41"/>
      <c r="D13" s="41"/>
      <c r="E13" s="41"/>
      <c r="F13" s="41"/>
      <c r="G13" s="41"/>
      <c r="H13" s="41"/>
    </row>
    <row r="14" spans="2:11" ht="15" customHeight="1">
      <c r="B14" s="41"/>
      <c r="C14" s="41"/>
      <c r="D14" s="41"/>
      <c r="E14" s="41"/>
      <c r="F14" s="41"/>
      <c r="G14" s="41"/>
      <c r="H14" s="41"/>
    </row>
    <row r="15" spans="2:11" ht="15" customHeight="1">
      <c r="B15" s="41"/>
      <c r="C15" s="41"/>
      <c r="D15" s="41"/>
      <c r="E15" s="41"/>
      <c r="F15" s="41"/>
      <c r="G15" s="41"/>
      <c r="H15" s="41"/>
    </row>
    <row r="16" spans="2:11" ht="15" customHeight="1">
      <c r="B16" s="41"/>
      <c r="C16" s="41"/>
      <c r="D16" s="41"/>
      <c r="E16" s="41"/>
      <c r="F16" s="41"/>
      <c r="G16" s="41"/>
      <c r="H16" s="41"/>
    </row>
    <row r="17" spans="2:8" ht="15" customHeight="1">
      <c r="B17" s="41"/>
      <c r="C17" s="41"/>
      <c r="D17" s="41"/>
      <c r="E17" s="41"/>
      <c r="F17" s="41"/>
      <c r="G17" s="41"/>
      <c r="H17" s="41"/>
    </row>
    <row r="18" spans="2:8" ht="15" customHeight="1">
      <c r="B18" s="41"/>
      <c r="C18" s="41"/>
      <c r="D18" s="41"/>
      <c r="E18" s="41"/>
      <c r="F18" s="41"/>
      <c r="G18" s="41"/>
      <c r="H18" s="41"/>
    </row>
    <row r="19" spans="2:8" ht="15" customHeight="1">
      <c r="B19" s="41"/>
      <c r="C19" s="41"/>
      <c r="D19" s="41"/>
      <c r="E19" s="41"/>
      <c r="F19" s="41"/>
      <c r="G19" s="41"/>
      <c r="H19" s="41"/>
    </row>
    <row r="20" spans="2:8" ht="15" customHeight="1">
      <c r="B20" s="41"/>
      <c r="C20" s="41"/>
      <c r="D20" s="41"/>
      <c r="E20" s="41"/>
      <c r="F20" s="41"/>
      <c r="G20" s="41"/>
      <c r="H20" s="41"/>
    </row>
    <row r="21" spans="2:8" ht="15" customHeight="1">
      <c r="B21" s="41"/>
      <c r="C21" s="41"/>
      <c r="D21" s="41"/>
      <c r="E21" s="41"/>
      <c r="F21" s="41"/>
      <c r="G21" s="41"/>
      <c r="H21" s="41"/>
    </row>
    <row r="22" spans="2:8" ht="15" customHeight="1">
      <c r="B22" s="41"/>
      <c r="C22" s="41"/>
      <c r="D22" s="41"/>
      <c r="E22" s="41"/>
      <c r="F22" s="41"/>
      <c r="G22" s="41"/>
      <c r="H22" s="41"/>
    </row>
    <row r="23" spans="2:8" ht="15" customHeight="1">
      <c r="B23" s="41"/>
      <c r="C23" s="41"/>
      <c r="D23" s="41"/>
      <c r="E23" s="41"/>
      <c r="F23" s="41"/>
      <c r="G23" s="41"/>
      <c r="H23" s="41"/>
    </row>
    <row r="24" spans="2:8" ht="15" customHeight="1">
      <c r="B24" s="41"/>
      <c r="C24" s="41"/>
      <c r="D24" s="41"/>
      <c r="E24" s="41"/>
      <c r="F24" s="41"/>
      <c r="G24" s="41"/>
      <c r="H24" s="41"/>
    </row>
    <row r="25" spans="2:8" ht="15" customHeight="1">
      <c r="B25" s="41"/>
      <c r="C25" s="41"/>
      <c r="D25" s="41"/>
      <c r="E25" s="41"/>
      <c r="F25" s="41"/>
      <c r="G25" s="41"/>
      <c r="H25" s="41"/>
    </row>
    <row r="26" spans="2:8" ht="15" customHeight="1">
      <c r="B26" s="41"/>
      <c r="C26" s="41"/>
      <c r="D26" s="41"/>
      <c r="E26" s="41"/>
      <c r="F26" s="41"/>
      <c r="G26" s="41"/>
      <c r="H26" s="41"/>
    </row>
    <row r="27" spans="2:8" ht="15" customHeight="1">
      <c r="B27" s="41"/>
      <c r="C27" s="41"/>
      <c r="D27" s="41"/>
      <c r="E27" s="41"/>
      <c r="F27" s="41"/>
      <c r="G27" s="41"/>
      <c r="H27" s="41"/>
    </row>
    <row r="28" spans="2:8" ht="15" customHeight="1">
      <c r="B28" s="41"/>
      <c r="C28" s="41"/>
      <c r="D28" s="41"/>
      <c r="E28" s="41"/>
      <c r="F28" s="41"/>
      <c r="G28" s="41"/>
      <c r="H28" s="41"/>
    </row>
    <row r="29" spans="2:8" ht="15" customHeight="1">
      <c r="B29" s="41"/>
      <c r="C29" s="41"/>
      <c r="D29" s="41"/>
      <c r="E29" s="41"/>
      <c r="F29" s="41"/>
      <c r="G29" s="41"/>
      <c r="H29" s="41"/>
    </row>
    <row r="30" spans="2:8" ht="15" customHeight="1">
      <c r="B30" s="41"/>
      <c r="C30" s="41"/>
      <c r="D30" s="41"/>
      <c r="E30" s="41"/>
      <c r="F30" s="41"/>
      <c r="G30" s="41"/>
      <c r="H30" s="41"/>
    </row>
    <row r="31" spans="2:8" ht="15" customHeight="1">
      <c r="B31" s="41"/>
      <c r="C31" s="41"/>
      <c r="D31" s="41"/>
      <c r="E31" s="41"/>
      <c r="F31" s="41"/>
      <c r="G31" s="41"/>
      <c r="H31" s="41"/>
    </row>
    <row r="32" spans="2:8" ht="15" customHeight="1">
      <c r="B32" s="41"/>
      <c r="C32" s="41"/>
      <c r="D32" s="41"/>
      <c r="E32" s="41"/>
      <c r="F32" s="41"/>
      <c r="G32" s="41"/>
      <c r="H32" s="41"/>
    </row>
    <row r="33" spans="2:9" ht="15" customHeight="1">
      <c r="B33" s="41"/>
      <c r="C33" s="41"/>
      <c r="D33" s="41"/>
      <c r="E33" s="41"/>
      <c r="F33" s="41"/>
      <c r="G33" s="41"/>
      <c r="H33" s="41"/>
    </row>
    <row r="34" spans="2:9" ht="15" customHeight="1">
      <c r="B34" s="41"/>
      <c r="C34" s="41"/>
      <c r="D34" s="41"/>
      <c r="E34" s="41"/>
      <c r="F34" s="41"/>
      <c r="G34" s="41"/>
      <c r="H34" s="41"/>
    </row>
    <row r="35" spans="2:9" ht="15" customHeight="1">
      <c r="B35" s="41"/>
      <c r="C35" s="41"/>
      <c r="D35" s="41"/>
      <c r="E35" s="41"/>
      <c r="F35" s="41"/>
      <c r="G35" s="41"/>
      <c r="H35" s="41"/>
    </row>
    <row r="36" spans="2:9" ht="15" customHeight="1">
      <c r="B36" s="41"/>
      <c r="C36" s="41"/>
      <c r="D36" s="41"/>
      <c r="E36" s="41"/>
      <c r="F36" s="41"/>
      <c r="G36" s="41"/>
      <c r="H36" s="41"/>
    </row>
    <row r="37" spans="2:9" ht="15" customHeight="1">
      <c r="B37" s="41"/>
      <c r="C37" s="41"/>
      <c r="D37" s="41"/>
      <c r="E37" s="41"/>
      <c r="F37" s="41"/>
      <c r="G37" s="41"/>
      <c r="H37" s="41"/>
    </row>
    <row r="38" spans="2:9" ht="15" customHeight="1">
      <c r="B38" s="41"/>
      <c r="C38" s="41"/>
      <c r="D38" s="41"/>
      <c r="E38" s="41"/>
      <c r="F38" s="41"/>
      <c r="G38" s="41"/>
      <c r="H38" s="41"/>
    </row>
    <row r="39" spans="2:9" ht="15" customHeight="1">
      <c r="B39" s="41"/>
      <c r="C39" s="41"/>
      <c r="D39" s="41"/>
      <c r="E39" s="41"/>
      <c r="F39" s="41"/>
      <c r="G39" s="41"/>
      <c r="H39" s="41"/>
    </row>
    <row r="40" spans="2:9" ht="15" customHeight="1">
      <c r="B40" s="41"/>
      <c r="C40" s="41"/>
      <c r="D40" s="41"/>
      <c r="E40" s="41"/>
      <c r="F40" s="41"/>
      <c r="G40" s="41"/>
      <c r="H40" s="41"/>
    </row>
    <row r="41" spans="2:9" ht="15" customHeight="1">
      <c r="B41" s="41"/>
      <c r="C41" s="41"/>
      <c r="D41" s="41"/>
      <c r="E41" s="41"/>
      <c r="F41" s="41"/>
      <c r="G41" s="41"/>
      <c r="H41" s="41"/>
    </row>
    <row r="42" spans="2:9" ht="15" customHeight="1">
      <c r="B42" s="41"/>
      <c r="C42" s="41"/>
      <c r="D42" s="41"/>
      <c r="E42" s="41"/>
      <c r="F42" s="41"/>
      <c r="G42" s="41"/>
      <c r="H42" s="41"/>
    </row>
    <row r="43" spans="2:9" ht="15" customHeight="1">
      <c r="B43" s="41"/>
      <c r="C43" s="41"/>
      <c r="D43" s="41"/>
      <c r="E43" s="41"/>
      <c r="F43" s="41"/>
      <c r="G43" s="41"/>
      <c r="H43" s="41"/>
    </row>
    <row r="44" spans="2:9" ht="15" customHeight="1">
      <c r="B44" s="41"/>
      <c r="C44" s="41"/>
      <c r="D44" s="41"/>
      <c r="E44" s="41"/>
      <c r="F44" s="41"/>
      <c r="G44" s="41"/>
      <c r="H44" s="41"/>
    </row>
    <row r="45" spans="2:9" ht="15" customHeight="1">
      <c r="B45" s="41"/>
      <c r="C45" s="41"/>
      <c r="D45" s="41"/>
      <c r="E45" s="41"/>
      <c r="F45" s="41"/>
      <c r="G45" s="41"/>
      <c r="H45" s="41"/>
    </row>
    <row r="46" spans="2:9" ht="15" customHeight="1">
      <c r="B46" s="41"/>
      <c r="C46" s="41"/>
      <c r="D46" s="41"/>
      <c r="E46" s="41"/>
      <c r="F46" s="41"/>
      <c r="G46" s="41"/>
      <c r="H46" s="41"/>
    </row>
    <row r="47" spans="2:9" ht="15" customHeight="1">
      <c r="I47" s="41"/>
    </row>
    <row r="48" spans="2:9" ht="15" customHeight="1">
      <c r="B48" s="17" t="s">
        <v>193</v>
      </c>
    </row>
  </sheetData>
  <pageMargins left="0.75" right="0.75" top="1" bottom="1" header="0" footer="0"/>
  <headerFooter alignWithMargins="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Hoja29"/>
  <dimension ref="B1:K48"/>
  <sheetViews>
    <sheetView workbookViewId="0"/>
  </sheetViews>
  <sheetFormatPr baseColWidth="10" defaultColWidth="11.5703125" defaultRowHeight="15" customHeight="1"/>
  <cols>
    <col min="1" max="16384" width="11.5703125" style="1"/>
  </cols>
  <sheetData>
    <row r="1" spans="2:11" ht="15" customHeight="1">
      <c r="B1" s="110" t="s">
        <v>381</v>
      </c>
    </row>
    <row r="2" spans="2:11" ht="15" customHeight="1">
      <c r="B2" s="10" t="s">
        <v>382</v>
      </c>
      <c r="G2" s="368"/>
      <c r="H2" s="368"/>
      <c r="I2" s="368"/>
      <c r="K2" s="368"/>
    </row>
    <row r="3" spans="2:11" ht="15" customHeight="1">
      <c r="J3" s="8"/>
      <c r="K3" s="368"/>
    </row>
    <row r="4" spans="2:11" ht="15" customHeight="1">
      <c r="B4" s="41"/>
      <c r="C4" s="41"/>
      <c r="D4" s="41"/>
      <c r="E4" s="41"/>
      <c r="F4" s="41"/>
      <c r="G4" s="370"/>
      <c r="H4" s="41"/>
      <c r="K4" s="368"/>
    </row>
    <row r="5" spans="2:11" ht="15" customHeight="1">
      <c r="B5" s="41"/>
      <c r="C5" s="41"/>
      <c r="D5" s="41"/>
      <c r="E5" s="41"/>
      <c r="F5" s="41"/>
      <c r="G5" s="41"/>
      <c r="H5" s="41"/>
      <c r="K5" s="368"/>
    </row>
    <row r="6" spans="2:11" ht="15" customHeight="1">
      <c r="B6" s="41"/>
      <c r="C6" s="41"/>
      <c r="D6" s="41"/>
      <c r="E6" s="41"/>
      <c r="F6" s="41"/>
      <c r="G6" s="41"/>
      <c r="H6" s="41"/>
      <c r="K6" s="368"/>
    </row>
    <row r="7" spans="2:11" ht="15" customHeight="1">
      <c r="B7" s="41"/>
      <c r="C7" s="41"/>
      <c r="D7" s="41"/>
      <c r="E7" s="41"/>
      <c r="F7" s="41"/>
      <c r="G7" s="41"/>
      <c r="H7" s="41"/>
      <c r="K7" s="368"/>
    </row>
    <row r="8" spans="2:11" ht="15" customHeight="1">
      <c r="B8" s="41"/>
      <c r="C8" s="41"/>
      <c r="D8" s="41"/>
      <c r="E8" s="41"/>
      <c r="F8" s="41"/>
      <c r="G8" s="41"/>
      <c r="H8" s="41"/>
      <c r="K8" s="368"/>
    </row>
    <row r="9" spans="2:11" ht="15" customHeight="1">
      <c r="B9" s="41"/>
      <c r="C9" s="41"/>
      <c r="D9" s="41"/>
      <c r="E9" s="41"/>
      <c r="F9" s="41"/>
      <c r="G9" s="41"/>
      <c r="H9" s="41"/>
      <c r="K9" s="368"/>
    </row>
    <row r="10" spans="2:11" ht="15" customHeight="1">
      <c r="B10" s="41"/>
      <c r="C10" s="41"/>
      <c r="D10" s="41"/>
      <c r="E10" s="41"/>
      <c r="F10" s="41"/>
      <c r="G10" s="41"/>
      <c r="H10" s="41"/>
      <c r="K10" s="368"/>
    </row>
    <row r="11" spans="2:11" ht="15" customHeight="1">
      <c r="B11" s="41"/>
      <c r="C11" s="41"/>
      <c r="D11" s="41"/>
      <c r="E11" s="41"/>
      <c r="F11" s="41"/>
      <c r="G11" s="41"/>
      <c r="H11" s="41"/>
      <c r="K11" s="368"/>
    </row>
    <row r="12" spans="2:11" ht="15" customHeight="1">
      <c r="B12" s="41"/>
      <c r="C12" s="41"/>
      <c r="D12" s="41"/>
      <c r="E12" s="41"/>
      <c r="F12" s="41"/>
      <c r="G12" s="41"/>
      <c r="H12" s="41"/>
      <c r="K12" s="368"/>
    </row>
    <row r="13" spans="2:11" ht="15" customHeight="1">
      <c r="B13" s="41"/>
      <c r="C13" s="41"/>
      <c r="D13" s="41"/>
      <c r="E13" s="41"/>
      <c r="F13" s="41"/>
      <c r="G13" s="41"/>
      <c r="H13" s="41"/>
      <c r="K13" s="368"/>
    </row>
    <row r="14" spans="2:11" ht="15" customHeight="1">
      <c r="B14" s="41"/>
      <c r="C14" s="41"/>
      <c r="D14" s="41"/>
      <c r="E14" s="41"/>
      <c r="F14" s="41"/>
      <c r="G14" s="41"/>
      <c r="H14" s="41"/>
      <c r="K14" s="368"/>
    </row>
    <row r="15" spans="2:11" ht="15" customHeight="1">
      <c r="B15" s="41"/>
      <c r="C15" s="41"/>
      <c r="D15" s="41"/>
      <c r="E15" s="41"/>
      <c r="F15" s="41"/>
      <c r="G15" s="41"/>
      <c r="H15" s="41"/>
      <c r="K15" s="368"/>
    </row>
    <row r="16" spans="2:11" ht="15" customHeight="1">
      <c r="B16" s="41"/>
      <c r="C16" s="41"/>
      <c r="D16" s="41"/>
      <c r="E16" s="41"/>
      <c r="F16" s="41"/>
      <c r="G16" s="41"/>
      <c r="H16" s="41"/>
    </row>
    <row r="17" spans="2:8" ht="15" customHeight="1">
      <c r="B17" s="41"/>
      <c r="C17" s="41"/>
      <c r="D17" s="41"/>
      <c r="E17" s="41"/>
      <c r="F17" s="41"/>
      <c r="G17" s="41"/>
      <c r="H17" s="41"/>
    </row>
    <row r="18" spans="2:8" ht="15" customHeight="1">
      <c r="B18" s="41"/>
      <c r="C18" s="41"/>
      <c r="D18" s="41"/>
      <c r="E18" s="41"/>
      <c r="F18" s="41"/>
      <c r="G18" s="41"/>
      <c r="H18" s="41"/>
    </row>
    <row r="19" spans="2:8" ht="15" customHeight="1">
      <c r="B19" s="41"/>
      <c r="C19" s="41"/>
      <c r="D19" s="41"/>
      <c r="E19" s="41"/>
      <c r="F19" s="41"/>
      <c r="G19" s="41"/>
      <c r="H19" s="41"/>
    </row>
    <row r="20" spans="2:8" ht="15" customHeight="1">
      <c r="B20" s="41"/>
      <c r="C20" s="41"/>
      <c r="D20" s="41"/>
      <c r="E20" s="41"/>
      <c r="F20" s="41"/>
      <c r="G20" s="41"/>
      <c r="H20" s="41"/>
    </row>
    <row r="21" spans="2:8" ht="15" customHeight="1">
      <c r="B21" s="41"/>
      <c r="C21" s="41"/>
      <c r="D21" s="41"/>
      <c r="E21" s="41"/>
      <c r="F21" s="41"/>
      <c r="G21" s="41"/>
      <c r="H21" s="41"/>
    </row>
    <row r="22" spans="2:8" ht="15" customHeight="1">
      <c r="B22" s="41"/>
      <c r="C22" s="41"/>
      <c r="D22" s="41"/>
      <c r="E22" s="41"/>
      <c r="F22" s="41"/>
      <c r="G22" s="41"/>
      <c r="H22" s="41"/>
    </row>
    <row r="23" spans="2:8" ht="15" customHeight="1">
      <c r="B23" s="41"/>
      <c r="C23" s="41"/>
      <c r="D23" s="41"/>
      <c r="E23" s="41"/>
      <c r="F23" s="41"/>
      <c r="G23" s="41"/>
      <c r="H23" s="41"/>
    </row>
    <row r="24" spans="2:8" ht="15" customHeight="1">
      <c r="B24" s="41"/>
      <c r="C24" s="41"/>
      <c r="D24" s="41"/>
      <c r="E24" s="41"/>
      <c r="F24" s="41"/>
      <c r="G24" s="41"/>
      <c r="H24" s="41"/>
    </row>
    <row r="25" spans="2:8" ht="15" customHeight="1">
      <c r="B25" s="41"/>
      <c r="C25" s="41"/>
      <c r="D25" s="41"/>
      <c r="E25" s="41"/>
      <c r="F25" s="41"/>
      <c r="G25" s="41"/>
      <c r="H25" s="41"/>
    </row>
    <row r="26" spans="2:8" ht="15" customHeight="1">
      <c r="B26" s="41"/>
      <c r="C26" s="41"/>
      <c r="D26" s="41"/>
      <c r="E26" s="41"/>
      <c r="F26" s="41"/>
      <c r="G26" s="41"/>
      <c r="H26" s="41"/>
    </row>
    <row r="27" spans="2:8" ht="15" customHeight="1">
      <c r="B27" s="41"/>
      <c r="C27" s="41"/>
      <c r="D27" s="41"/>
      <c r="E27" s="41"/>
      <c r="F27" s="41"/>
      <c r="G27" s="41"/>
      <c r="H27" s="41"/>
    </row>
    <row r="28" spans="2:8" ht="15" customHeight="1">
      <c r="B28" s="41"/>
      <c r="C28" s="41"/>
      <c r="D28" s="41"/>
      <c r="E28" s="41"/>
      <c r="F28" s="41"/>
      <c r="G28" s="41"/>
      <c r="H28" s="41"/>
    </row>
    <row r="29" spans="2:8" ht="15" customHeight="1">
      <c r="B29" s="41"/>
      <c r="C29" s="41"/>
      <c r="D29" s="41"/>
      <c r="E29" s="41"/>
      <c r="F29" s="41"/>
      <c r="G29" s="41"/>
      <c r="H29" s="41"/>
    </row>
    <row r="30" spans="2:8" ht="15" customHeight="1">
      <c r="B30" s="41"/>
      <c r="C30" s="41"/>
      <c r="D30" s="41"/>
      <c r="E30" s="41"/>
      <c r="F30" s="41"/>
      <c r="G30" s="41"/>
      <c r="H30" s="41"/>
    </row>
    <row r="31" spans="2:8" ht="15" customHeight="1">
      <c r="B31" s="41"/>
      <c r="C31" s="41"/>
      <c r="D31" s="41"/>
      <c r="E31" s="41"/>
      <c r="F31" s="41"/>
      <c r="G31" s="41"/>
      <c r="H31" s="41"/>
    </row>
    <row r="32" spans="2:8" ht="15" customHeight="1">
      <c r="B32" s="41"/>
      <c r="C32" s="41"/>
      <c r="D32" s="41"/>
      <c r="E32" s="41"/>
      <c r="F32" s="41"/>
      <c r="G32" s="41"/>
      <c r="H32" s="41"/>
    </row>
    <row r="33" spans="2:8" ht="15" customHeight="1">
      <c r="B33" s="41"/>
      <c r="C33" s="41"/>
      <c r="D33" s="41"/>
      <c r="E33" s="41"/>
      <c r="F33" s="41"/>
      <c r="G33" s="41"/>
      <c r="H33" s="41"/>
    </row>
    <row r="34" spans="2:8" ht="15" customHeight="1">
      <c r="B34" s="41"/>
      <c r="C34" s="41"/>
      <c r="D34" s="41"/>
      <c r="E34" s="41"/>
      <c r="F34" s="41"/>
      <c r="G34" s="41"/>
      <c r="H34" s="41"/>
    </row>
    <row r="35" spans="2:8" ht="15" customHeight="1">
      <c r="B35" s="41"/>
      <c r="C35" s="41"/>
      <c r="D35" s="41"/>
      <c r="E35" s="41"/>
      <c r="F35" s="41"/>
      <c r="G35" s="41"/>
      <c r="H35" s="41"/>
    </row>
    <row r="36" spans="2:8" ht="15" customHeight="1">
      <c r="B36" s="41"/>
      <c r="C36" s="41"/>
      <c r="D36" s="41"/>
      <c r="E36" s="41"/>
      <c r="F36" s="41"/>
      <c r="G36" s="41"/>
      <c r="H36" s="41"/>
    </row>
    <row r="37" spans="2:8" ht="15" customHeight="1">
      <c r="B37" s="41"/>
      <c r="C37" s="41"/>
      <c r="D37" s="41"/>
      <c r="E37" s="41"/>
      <c r="F37" s="41"/>
      <c r="G37" s="41"/>
      <c r="H37" s="41"/>
    </row>
    <row r="38" spans="2:8" ht="15" customHeight="1">
      <c r="B38" s="41"/>
      <c r="C38" s="41"/>
      <c r="D38" s="41"/>
      <c r="E38" s="41"/>
      <c r="F38" s="41"/>
      <c r="G38" s="41"/>
      <c r="H38" s="41"/>
    </row>
    <row r="39" spans="2:8" ht="15" customHeight="1">
      <c r="B39" s="41"/>
      <c r="C39" s="41"/>
      <c r="D39" s="41"/>
      <c r="E39" s="41"/>
      <c r="F39" s="41"/>
      <c r="G39" s="41"/>
      <c r="H39" s="41"/>
    </row>
    <row r="40" spans="2:8" ht="15" customHeight="1">
      <c r="B40" s="41"/>
      <c r="C40" s="41"/>
      <c r="D40" s="41"/>
      <c r="E40" s="41"/>
      <c r="F40" s="41"/>
      <c r="G40" s="41"/>
      <c r="H40" s="41"/>
    </row>
    <row r="41" spans="2:8" ht="15" customHeight="1">
      <c r="B41" s="41"/>
      <c r="C41" s="41"/>
      <c r="D41" s="41"/>
      <c r="E41" s="41"/>
      <c r="F41" s="41"/>
      <c r="G41" s="41"/>
      <c r="H41" s="41"/>
    </row>
    <row r="42" spans="2:8" ht="15" customHeight="1">
      <c r="B42" s="41"/>
      <c r="C42" s="41"/>
      <c r="D42" s="41"/>
      <c r="E42" s="41"/>
      <c r="F42" s="41"/>
      <c r="G42" s="41"/>
      <c r="H42" s="41"/>
    </row>
    <row r="43" spans="2:8" ht="15" customHeight="1">
      <c r="B43" s="41"/>
      <c r="C43" s="41"/>
      <c r="D43" s="41"/>
      <c r="E43" s="41"/>
      <c r="F43" s="41"/>
      <c r="G43" s="41"/>
      <c r="H43" s="41"/>
    </row>
    <row r="44" spans="2:8" ht="15" customHeight="1">
      <c r="B44" s="41"/>
      <c r="C44" s="41"/>
      <c r="D44" s="41"/>
      <c r="E44" s="41"/>
      <c r="F44" s="41"/>
      <c r="G44" s="41"/>
      <c r="H44" s="41"/>
    </row>
    <row r="45" spans="2:8" ht="15" customHeight="1">
      <c r="B45" s="41"/>
      <c r="C45" s="41"/>
      <c r="D45" s="41"/>
      <c r="E45" s="41"/>
      <c r="F45" s="41"/>
      <c r="G45" s="41"/>
      <c r="H45" s="41"/>
    </row>
    <row r="46" spans="2:8" ht="15" customHeight="1">
      <c r="B46" s="41"/>
      <c r="C46" s="41"/>
      <c r="D46" s="41"/>
      <c r="E46" s="41"/>
      <c r="F46" s="41"/>
      <c r="G46" s="41"/>
      <c r="H46" s="41"/>
    </row>
    <row r="48" spans="2:8" ht="15" customHeight="1">
      <c r="B48" s="17" t="s">
        <v>193</v>
      </c>
    </row>
  </sheetData>
  <pageMargins left="0.75" right="0.75" top="1" bottom="1" header="0" footer="0"/>
  <pageSetup paperSize="9" orientation="portrait" verticalDpi="0" r:id="rId1"/>
  <headerFooter alignWithMargins="0"/>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Hoja30"/>
  <dimension ref="B1:N70"/>
  <sheetViews>
    <sheetView workbookViewId="0"/>
  </sheetViews>
  <sheetFormatPr baseColWidth="10" defaultColWidth="11.42578125" defaultRowHeight="15" customHeight="1"/>
  <cols>
    <col min="1" max="1" width="11.42578125" style="1"/>
    <col min="2" max="2" width="28.7109375" style="1" customWidth="1"/>
    <col min="3" max="3" width="5.7109375" style="1" customWidth="1"/>
    <col min="4" max="6" width="20.7109375" style="1" customWidth="1"/>
    <col min="7" max="16384" width="11.42578125" style="1"/>
  </cols>
  <sheetData>
    <row r="1" spans="2:14" ht="15" customHeight="1">
      <c r="B1" s="9" t="s">
        <v>370</v>
      </c>
      <c r="C1" s="7"/>
      <c r="D1" s="7"/>
      <c r="E1" s="7"/>
      <c r="F1" s="7"/>
      <c r="G1" s="7"/>
    </row>
    <row r="2" spans="2:14" ht="15" customHeight="1">
      <c r="B2" s="10" t="s">
        <v>383</v>
      </c>
      <c r="C2" s="7"/>
      <c r="D2" s="7"/>
      <c r="F2" s="7"/>
      <c r="G2" s="7"/>
    </row>
    <row r="3" spans="2:14" ht="15" customHeight="1">
      <c r="B3" s="70"/>
      <c r="C3" s="70"/>
      <c r="D3" s="70"/>
      <c r="E3" s="70"/>
      <c r="F3" s="70"/>
      <c r="G3" s="7"/>
      <c r="H3" s="103"/>
      <c r="I3" s="103"/>
    </row>
    <row r="4" spans="2:14" ht="15" customHeight="1">
      <c r="B4" s="66"/>
      <c r="C4" s="108" t="s">
        <v>136</v>
      </c>
      <c r="D4" s="497" t="s">
        <v>163</v>
      </c>
      <c r="E4" s="499" t="s">
        <v>132</v>
      </c>
      <c r="F4" s="501" t="s">
        <v>134</v>
      </c>
      <c r="H4" s="103"/>
      <c r="I4" s="103"/>
    </row>
    <row r="5" spans="2:14" ht="30" customHeight="1">
      <c r="B5" s="109" t="s">
        <v>187</v>
      </c>
      <c r="C5" s="67"/>
      <c r="D5" s="498"/>
      <c r="E5" s="500"/>
      <c r="F5" s="502"/>
      <c r="H5" s="103"/>
      <c r="I5" s="103"/>
    </row>
    <row r="6" spans="2:14" ht="15" customHeight="1">
      <c r="B6" s="485" t="s">
        <v>0</v>
      </c>
      <c r="C6" s="486"/>
      <c r="D6" s="74">
        <v>405</v>
      </c>
      <c r="E6" s="74">
        <v>405</v>
      </c>
      <c r="F6" s="77">
        <v>0</v>
      </c>
      <c r="H6" s="64"/>
      <c r="I6" s="64"/>
      <c r="J6" s="64"/>
      <c r="K6" s="104"/>
      <c r="L6" s="104"/>
      <c r="M6" s="104"/>
      <c r="N6" s="104"/>
    </row>
    <row r="7" spans="2:14" ht="15" customHeight="1">
      <c r="B7" s="485" t="s">
        <v>23</v>
      </c>
      <c r="C7" s="486"/>
      <c r="D7" s="78">
        <v>49</v>
      </c>
      <c r="E7" s="78">
        <v>49</v>
      </c>
      <c r="F7" s="81">
        <v>0</v>
      </c>
      <c r="H7" s="64"/>
      <c r="I7" s="64"/>
      <c r="J7" s="105"/>
      <c r="K7" s="104"/>
      <c r="L7" s="104"/>
      <c r="M7" s="104"/>
      <c r="N7" s="104"/>
    </row>
    <row r="8" spans="2:14" ht="15" customHeight="1">
      <c r="B8" s="487" t="s">
        <v>24</v>
      </c>
      <c r="C8" s="488"/>
      <c r="D8" s="82">
        <v>7</v>
      </c>
      <c r="E8" s="82">
        <v>7</v>
      </c>
      <c r="F8" s="371">
        <v>0</v>
      </c>
      <c r="H8" s="64"/>
      <c r="I8" s="64"/>
      <c r="J8" s="105"/>
      <c r="K8" s="104"/>
      <c r="L8" s="104"/>
      <c r="M8" s="104"/>
      <c r="N8" s="104"/>
    </row>
    <row r="9" spans="2:14" ht="15" customHeight="1">
      <c r="B9" s="483" t="s">
        <v>25</v>
      </c>
      <c r="C9" s="484"/>
      <c r="D9" s="86">
        <v>7</v>
      </c>
      <c r="E9" s="86">
        <v>7</v>
      </c>
      <c r="F9" s="372">
        <v>0</v>
      </c>
      <c r="H9" s="64"/>
      <c r="I9" s="64"/>
      <c r="J9" s="105"/>
      <c r="K9" s="104"/>
      <c r="L9" s="104"/>
      <c r="M9" s="104"/>
      <c r="N9" s="104"/>
    </row>
    <row r="10" spans="2:14" ht="15" customHeight="1">
      <c r="B10" s="495" t="s">
        <v>26</v>
      </c>
      <c r="C10" s="496"/>
      <c r="D10" s="82">
        <v>11</v>
      </c>
      <c r="E10" s="82">
        <v>11</v>
      </c>
      <c r="F10" s="371">
        <v>0</v>
      </c>
      <c r="H10" s="64"/>
      <c r="I10" s="64"/>
      <c r="J10" s="105"/>
      <c r="K10" s="104"/>
      <c r="L10" s="104"/>
      <c r="M10" s="104"/>
      <c r="N10" s="104"/>
    </row>
    <row r="11" spans="2:14" ht="15" customHeight="1">
      <c r="B11" s="483" t="s">
        <v>27</v>
      </c>
      <c r="C11" s="484"/>
      <c r="D11" s="86">
        <v>4</v>
      </c>
      <c r="E11" s="86">
        <v>4</v>
      </c>
      <c r="F11" s="372">
        <v>0</v>
      </c>
      <c r="H11" s="64"/>
      <c r="I11" s="64"/>
      <c r="J11" s="105"/>
      <c r="K11" s="104"/>
      <c r="L11" s="104"/>
      <c r="M11" s="104"/>
      <c r="N11" s="104"/>
    </row>
    <row r="12" spans="2:14" ht="15" customHeight="1">
      <c r="B12" s="495" t="s">
        <v>28</v>
      </c>
      <c r="C12" s="496"/>
      <c r="D12" s="82">
        <v>2</v>
      </c>
      <c r="E12" s="82">
        <v>2</v>
      </c>
      <c r="F12" s="371">
        <v>0</v>
      </c>
      <c r="H12" s="64"/>
      <c r="I12" s="64"/>
      <c r="J12" s="105"/>
      <c r="K12" s="104"/>
      <c r="L12" s="104"/>
      <c r="M12" s="104"/>
      <c r="N12" s="104"/>
    </row>
    <row r="13" spans="2:14" ht="15" customHeight="1">
      <c r="B13" s="483" t="s">
        <v>29</v>
      </c>
      <c r="C13" s="484"/>
      <c r="D13" s="86">
        <v>2</v>
      </c>
      <c r="E13" s="86">
        <v>2</v>
      </c>
      <c r="F13" s="372">
        <v>0</v>
      </c>
      <c r="H13" s="64"/>
      <c r="I13" s="64"/>
      <c r="J13" s="105"/>
      <c r="K13" s="104"/>
      <c r="L13" s="104"/>
      <c r="M13" s="104"/>
      <c r="N13" s="104"/>
    </row>
    <row r="14" spans="2:14" ht="15" customHeight="1">
      <c r="B14" s="495" t="s">
        <v>30</v>
      </c>
      <c r="C14" s="496"/>
      <c r="D14" s="82">
        <v>9</v>
      </c>
      <c r="E14" s="82">
        <v>9</v>
      </c>
      <c r="F14" s="371">
        <v>0</v>
      </c>
      <c r="H14" s="64"/>
      <c r="I14" s="64"/>
      <c r="J14" s="105"/>
      <c r="K14" s="104"/>
      <c r="L14" s="104"/>
      <c r="M14" s="104"/>
      <c r="N14" s="104"/>
    </row>
    <row r="15" spans="2:14" ht="15" customHeight="1">
      <c r="B15" s="489" t="s">
        <v>31</v>
      </c>
      <c r="C15" s="490"/>
      <c r="D15" s="86">
        <v>7</v>
      </c>
      <c r="E15" s="86">
        <v>7</v>
      </c>
      <c r="F15" s="372">
        <v>0</v>
      </c>
      <c r="H15" s="64"/>
      <c r="I15" s="64"/>
      <c r="J15" s="105"/>
      <c r="K15" s="104"/>
      <c r="L15" s="104"/>
      <c r="M15" s="104"/>
      <c r="N15" s="104"/>
    </row>
    <row r="16" spans="2:14" ht="15" customHeight="1">
      <c r="B16" s="485" t="s">
        <v>32</v>
      </c>
      <c r="C16" s="486"/>
      <c r="D16" s="78">
        <v>8</v>
      </c>
      <c r="E16" s="78">
        <v>8</v>
      </c>
      <c r="F16" s="81">
        <v>0</v>
      </c>
      <c r="H16" s="64"/>
      <c r="I16" s="64"/>
      <c r="J16" s="105"/>
      <c r="K16" s="104"/>
      <c r="L16" s="104"/>
      <c r="M16" s="104"/>
      <c r="N16" s="104"/>
    </row>
    <row r="17" spans="2:14" ht="15" customHeight="1">
      <c r="B17" s="487" t="s">
        <v>33</v>
      </c>
      <c r="C17" s="488"/>
      <c r="D17" s="82">
        <v>0</v>
      </c>
      <c r="E17" s="82">
        <v>0</v>
      </c>
      <c r="F17" s="371">
        <v>0</v>
      </c>
      <c r="H17" s="64"/>
      <c r="I17" s="64"/>
      <c r="J17" s="105"/>
      <c r="K17" s="104"/>
      <c r="L17" s="104"/>
      <c r="M17" s="104"/>
      <c r="N17" s="104"/>
    </row>
    <row r="18" spans="2:14" ht="15" customHeight="1">
      <c r="B18" s="483" t="s">
        <v>34</v>
      </c>
      <c r="C18" s="484"/>
      <c r="D18" s="86">
        <v>1</v>
      </c>
      <c r="E18" s="86">
        <v>1</v>
      </c>
      <c r="F18" s="372">
        <v>0</v>
      </c>
      <c r="H18" s="64"/>
      <c r="I18" s="64"/>
      <c r="J18" s="105"/>
      <c r="K18" s="104"/>
      <c r="L18" s="104"/>
      <c r="M18" s="104"/>
      <c r="N18" s="104"/>
    </row>
    <row r="19" spans="2:14" ht="15" customHeight="1">
      <c r="B19" s="491" t="s">
        <v>35</v>
      </c>
      <c r="C19" s="492"/>
      <c r="D19" s="82">
        <v>7</v>
      </c>
      <c r="E19" s="82">
        <v>7</v>
      </c>
      <c r="F19" s="371">
        <v>0</v>
      </c>
      <c r="H19" s="64"/>
      <c r="I19" s="64"/>
      <c r="J19" s="105"/>
      <c r="K19" s="104"/>
      <c r="L19" s="104"/>
      <c r="M19" s="104"/>
      <c r="N19" s="104"/>
    </row>
    <row r="20" spans="2:14" ht="15" customHeight="1">
      <c r="B20" s="485" t="s">
        <v>164</v>
      </c>
      <c r="C20" s="486"/>
      <c r="D20" s="78">
        <v>13</v>
      </c>
      <c r="E20" s="78">
        <v>13</v>
      </c>
      <c r="F20" s="81">
        <v>0</v>
      </c>
      <c r="H20" s="64"/>
      <c r="I20" s="64"/>
      <c r="J20" s="105"/>
      <c r="K20" s="104"/>
      <c r="L20" s="104"/>
      <c r="M20" s="104"/>
      <c r="N20" s="104"/>
    </row>
    <row r="21" spans="2:14" ht="15" customHeight="1">
      <c r="B21" s="485" t="s">
        <v>165</v>
      </c>
      <c r="C21" s="486"/>
      <c r="D21" s="78">
        <v>15</v>
      </c>
      <c r="E21" s="78">
        <v>15</v>
      </c>
      <c r="F21" s="81">
        <v>0</v>
      </c>
      <c r="H21" s="64"/>
      <c r="I21" s="64"/>
      <c r="J21" s="105"/>
      <c r="K21" s="104"/>
      <c r="L21" s="104"/>
      <c r="M21" s="104"/>
      <c r="N21" s="104"/>
    </row>
    <row r="22" spans="2:14" ht="15" customHeight="1">
      <c r="B22" s="485" t="s">
        <v>36</v>
      </c>
      <c r="C22" s="486"/>
      <c r="D22" s="78">
        <v>24</v>
      </c>
      <c r="E22" s="78">
        <v>24</v>
      </c>
      <c r="F22" s="81">
        <v>0</v>
      </c>
      <c r="H22" s="64"/>
      <c r="I22" s="64"/>
      <c r="J22" s="105"/>
      <c r="K22" s="104"/>
      <c r="L22" s="104"/>
      <c r="M22" s="104"/>
      <c r="N22" s="104"/>
    </row>
    <row r="23" spans="2:14" ht="15" customHeight="1">
      <c r="B23" s="487" t="s">
        <v>170</v>
      </c>
      <c r="C23" s="488"/>
      <c r="D23" s="82">
        <v>11</v>
      </c>
      <c r="E23" s="82">
        <v>11</v>
      </c>
      <c r="F23" s="371">
        <v>0</v>
      </c>
      <c r="H23" s="64"/>
      <c r="I23" s="64"/>
      <c r="J23" s="105"/>
      <c r="K23" s="104"/>
      <c r="L23" s="104"/>
      <c r="M23" s="104"/>
      <c r="N23" s="104"/>
    </row>
    <row r="24" spans="2:14" ht="15" customHeight="1">
      <c r="B24" s="489" t="s">
        <v>171</v>
      </c>
      <c r="C24" s="490"/>
      <c r="D24" s="86">
        <v>13</v>
      </c>
      <c r="E24" s="86">
        <v>13</v>
      </c>
      <c r="F24" s="372">
        <v>0</v>
      </c>
      <c r="H24" s="64"/>
      <c r="I24" s="64"/>
      <c r="J24" s="105"/>
      <c r="K24" s="104"/>
      <c r="L24" s="104"/>
      <c r="M24" s="104"/>
      <c r="N24" s="104"/>
    </row>
    <row r="25" spans="2:14" ht="15" customHeight="1">
      <c r="B25" s="485" t="s">
        <v>37</v>
      </c>
      <c r="C25" s="486"/>
      <c r="D25" s="78">
        <v>1</v>
      </c>
      <c r="E25" s="78">
        <v>1</v>
      </c>
      <c r="F25" s="81">
        <v>0</v>
      </c>
      <c r="H25" s="64"/>
      <c r="I25" s="64"/>
      <c r="J25" s="105"/>
      <c r="K25" s="104"/>
      <c r="L25" s="104"/>
      <c r="M25" s="104"/>
      <c r="N25" s="104"/>
    </row>
    <row r="26" spans="2:14" ht="15" customHeight="1">
      <c r="B26" s="485" t="s">
        <v>43</v>
      </c>
      <c r="C26" s="486"/>
      <c r="D26" s="78">
        <v>46</v>
      </c>
      <c r="E26" s="78">
        <v>46</v>
      </c>
      <c r="F26" s="81">
        <v>0</v>
      </c>
      <c r="H26" s="64"/>
      <c r="I26" s="64"/>
      <c r="J26" s="105"/>
      <c r="K26" s="104"/>
      <c r="L26" s="104"/>
      <c r="M26" s="104"/>
      <c r="N26" s="104"/>
    </row>
    <row r="27" spans="2:14" ht="15" customHeight="1">
      <c r="B27" s="487" t="s">
        <v>44</v>
      </c>
      <c r="C27" s="488"/>
      <c r="D27" s="82">
        <v>0</v>
      </c>
      <c r="E27" s="82">
        <v>0</v>
      </c>
      <c r="F27" s="371">
        <v>0</v>
      </c>
      <c r="H27" s="64"/>
      <c r="I27" s="64"/>
      <c r="J27" s="105"/>
      <c r="K27" s="104"/>
      <c r="L27" s="104"/>
      <c r="M27" s="104"/>
      <c r="N27" s="104"/>
    </row>
    <row r="28" spans="2:14" ht="15" customHeight="1">
      <c r="B28" s="483" t="s">
        <v>45</v>
      </c>
      <c r="C28" s="484"/>
      <c r="D28" s="86">
        <v>12</v>
      </c>
      <c r="E28" s="86">
        <v>12</v>
      </c>
      <c r="F28" s="372">
        <v>0</v>
      </c>
      <c r="H28" s="64"/>
      <c r="I28" s="64"/>
      <c r="J28" s="105"/>
      <c r="K28" s="104"/>
      <c r="L28" s="104"/>
      <c r="M28" s="104"/>
      <c r="N28" s="104"/>
    </row>
    <row r="29" spans="2:14" ht="15" customHeight="1">
      <c r="B29" s="495" t="s">
        <v>46</v>
      </c>
      <c r="C29" s="496"/>
      <c r="D29" s="82">
        <v>6</v>
      </c>
      <c r="E29" s="82">
        <v>6</v>
      </c>
      <c r="F29" s="371">
        <v>0</v>
      </c>
      <c r="H29" s="64"/>
      <c r="I29" s="64"/>
      <c r="J29" s="105"/>
      <c r="K29" s="104"/>
      <c r="L29" s="104"/>
      <c r="M29" s="104"/>
      <c r="N29" s="104"/>
    </row>
    <row r="30" spans="2:14" ht="15" customHeight="1">
      <c r="B30" s="483" t="s">
        <v>47</v>
      </c>
      <c r="C30" s="484"/>
      <c r="D30" s="86">
        <v>2</v>
      </c>
      <c r="E30" s="86">
        <v>2</v>
      </c>
      <c r="F30" s="372">
        <v>0</v>
      </c>
      <c r="H30" s="64"/>
      <c r="I30" s="64"/>
      <c r="J30" s="105"/>
      <c r="K30" s="104"/>
      <c r="L30" s="104"/>
      <c r="M30" s="104"/>
      <c r="N30" s="104"/>
    </row>
    <row r="31" spans="2:14" ht="15" customHeight="1">
      <c r="B31" s="495" t="s">
        <v>48</v>
      </c>
      <c r="C31" s="496"/>
      <c r="D31" s="82">
        <v>3</v>
      </c>
      <c r="E31" s="82">
        <v>3</v>
      </c>
      <c r="F31" s="371">
        <v>0</v>
      </c>
      <c r="H31" s="64"/>
      <c r="I31" s="64"/>
      <c r="J31" s="105"/>
      <c r="K31" s="104"/>
      <c r="L31" s="104"/>
      <c r="M31" s="104"/>
      <c r="N31" s="104"/>
    </row>
    <row r="32" spans="2:14" ht="15" customHeight="1">
      <c r="B32" s="483" t="s">
        <v>49</v>
      </c>
      <c r="C32" s="484"/>
      <c r="D32" s="86">
        <v>2</v>
      </c>
      <c r="E32" s="86">
        <v>2</v>
      </c>
      <c r="F32" s="372">
        <v>0</v>
      </c>
      <c r="H32" s="64"/>
      <c r="I32" s="64"/>
      <c r="J32" s="105"/>
      <c r="K32" s="104"/>
      <c r="L32" s="104"/>
      <c r="M32" s="104"/>
      <c r="N32" s="104"/>
    </row>
    <row r="33" spans="2:14" ht="15" customHeight="1">
      <c r="B33" s="495" t="s">
        <v>50</v>
      </c>
      <c r="C33" s="496"/>
      <c r="D33" s="82">
        <v>2</v>
      </c>
      <c r="E33" s="82">
        <v>2</v>
      </c>
      <c r="F33" s="371">
        <v>0</v>
      </c>
      <c r="H33" s="64"/>
      <c r="I33" s="64"/>
      <c r="J33" s="105"/>
      <c r="K33" s="104"/>
      <c r="L33" s="104"/>
      <c r="M33" s="104"/>
      <c r="N33" s="104"/>
    </row>
    <row r="34" spans="2:14" ht="15" customHeight="1">
      <c r="B34" s="483" t="s">
        <v>51</v>
      </c>
      <c r="C34" s="484"/>
      <c r="D34" s="86">
        <v>17</v>
      </c>
      <c r="E34" s="86">
        <v>17</v>
      </c>
      <c r="F34" s="372">
        <v>0</v>
      </c>
      <c r="H34" s="64"/>
      <c r="I34" s="64"/>
      <c r="J34" s="105"/>
      <c r="K34" s="104"/>
      <c r="L34" s="104"/>
      <c r="M34" s="104"/>
      <c r="N34" s="104"/>
    </row>
    <row r="35" spans="2:14" ht="15" customHeight="1">
      <c r="B35" s="491" t="s">
        <v>52</v>
      </c>
      <c r="C35" s="492"/>
      <c r="D35" s="82">
        <v>2</v>
      </c>
      <c r="E35" s="82">
        <v>2</v>
      </c>
      <c r="F35" s="371">
        <v>0</v>
      </c>
      <c r="H35" s="64"/>
      <c r="I35" s="64"/>
      <c r="J35" s="105"/>
      <c r="K35" s="104"/>
      <c r="L35" s="104"/>
      <c r="M35" s="104"/>
      <c r="N35" s="104"/>
    </row>
    <row r="36" spans="2:14" ht="15" customHeight="1">
      <c r="B36" s="485" t="s">
        <v>76</v>
      </c>
      <c r="C36" s="486"/>
      <c r="D36" s="78">
        <v>24</v>
      </c>
      <c r="E36" s="78">
        <v>24</v>
      </c>
      <c r="F36" s="81">
        <v>0</v>
      </c>
      <c r="H36" s="64"/>
      <c r="I36" s="64"/>
      <c r="J36" s="105"/>
      <c r="K36" s="104"/>
      <c r="L36" s="104"/>
      <c r="M36" s="104"/>
      <c r="N36" s="104"/>
    </row>
    <row r="37" spans="2:14" ht="15" customHeight="1">
      <c r="B37" s="487" t="s">
        <v>38</v>
      </c>
      <c r="C37" s="488"/>
      <c r="D37" s="82">
        <v>10</v>
      </c>
      <c r="E37" s="82">
        <v>10</v>
      </c>
      <c r="F37" s="371">
        <v>0</v>
      </c>
      <c r="H37" s="64"/>
      <c r="I37" s="64"/>
      <c r="J37" s="105"/>
      <c r="K37" s="104"/>
      <c r="L37" s="104"/>
      <c r="M37" s="104"/>
      <c r="N37" s="104"/>
    </row>
    <row r="38" spans="2:14" ht="15" customHeight="1">
      <c r="B38" s="483" t="s">
        <v>39</v>
      </c>
      <c r="C38" s="484"/>
      <c r="D38" s="86">
        <v>2</v>
      </c>
      <c r="E38" s="86">
        <v>2</v>
      </c>
      <c r="F38" s="372">
        <v>0</v>
      </c>
      <c r="H38" s="64"/>
      <c r="I38" s="64"/>
      <c r="J38" s="105"/>
      <c r="K38" s="104"/>
      <c r="L38" s="104"/>
      <c r="M38" s="104"/>
      <c r="N38" s="104"/>
    </row>
    <row r="39" spans="2:14" ht="15" customHeight="1">
      <c r="B39" s="495" t="s">
        <v>40</v>
      </c>
      <c r="C39" s="496"/>
      <c r="D39" s="82">
        <v>3</v>
      </c>
      <c r="E39" s="82">
        <v>3</v>
      </c>
      <c r="F39" s="371">
        <v>0</v>
      </c>
      <c r="H39" s="64"/>
      <c r="I39" s="64"/>
      <c r="J39" s="105"/>
      <c r="K39" s="104"/>
      <c r="L39" s="104"/>
      <c r="M39" s="104"/>
      <c r="N39" s="104"/>
    </row>
    <row r="40" spans="2:14" ht="15" customHeight="1">
      <c r="B40" s="483" t="s">
        <v>41</v>
      </c>
      <c r="C40" s="484"/>
      <c r="D40" s="86">
        <v>1</v>
      </c>
      <c r="E40" s="86">
        <v>1</v>
      </c>
      <c r="F40" s="372">
        <v>0</v>
      </c>
      <c r="H40" s="64"/>
      <c r="I40" s="64"/>
      <c r="J40" s="105"/>
      <c r="K40" s="104"/>
      <c r="L40" s="104"/>
      <c r="M40" s="104"/>
      <c r="N40" s="104"/>
    </row>
    <row r="41" spans="2:14" ht="15" customHeight="1">
      <c r="B41" s="491" t="s">
        <v>42</v>
      </c>
      <c r="C41" s="492"/>
      <c r="D41" s="82">
        <v>8</v>
      </c>
      <c r="E41" s="82">
        <v>8</v>
      </c>
      <c r="F41" s="371">
        <v>0</v>
      </c>
      <c r="H41" s="64"/>
      <c r="I41" s="64"/>
      <c r="J41" s="105"/>
      <c r="K41" s="104"/>
      <c r="L41" s="104"/>
      <c r="M41" s="104"/>
      <c r="N41" s="104"/>
    </row>
    <row r="42" spans="2:14" ht="15" customHeight="1">
      <c r="B42" s="485" t="s">
        <v>53</v>
      </c>
      <c r="C42" s="486"/>
      <c r="D42" s="78">
        <v>30</v>
      </c>
      <c r="E42" s="78">
        <v>30</v>
      </c>
      <c r="F42" s="81">
        <v>0</v>
      </c>
      <c r="H42" s="64"/>
      <c r="I42" s="64"/>
      <c r="J42" s="105"/>
      <c r="K42" s="104"/>
      <c r="L42" s="104"/>
      <c r="M42" s="104"/>
      <c r="N42" s="104"/>
    </row>
    <row r="43" spans="2:14" ht="15" customHeight="1">
      <c r="B43" s="487" t="s">
        <v>54</v>
      </c>
      <c r="C43" s="488"/>
      <c r="D43" s="82">
        <v>19</v>
      </c>
      <c r="E43" s="82">
        <v>19</v>
      </c>
      <c r="F43" s="371">
        <v>0</v>
      </c>
      <c r="H43" s="64"/>
      <c r="I43" s="64"/>
      <c r="J43" s="105"/>
      <c r="K43" s="104"/>
      <c r="L43" s="104"/>
      <c r="M43" s="104"/>
      <c r="N43" s="104"/>
    </row>
    <row r="44" spans="2:14" ht="15" customHeight="1">
      <c r="B44" s="483" t="s">
        <v>55</v>
      </c>
      <c r="C44" s="484"/>
      <c r="D44" s="86">
        <v>3</v>
      </c>
      <c r="E44" s="86">
        <v>3</v>
      </c>
      <c r="F44" s="372">
        <v>0</v>
      </c>
      <c r="H44" s="64"/>
      <c r="I44" s="64"/>
      <c r="J44" s="105"/>
      <c r="K44" s="104"/>
      <c r="L44" s="104"/>
      <c r="M44" s="104"/>
      <c r="N44" s="104"/>
    </row>
    <row r="45" spans="2:14" ht="15" customHeight="1">
      <c r="B45" s="495" t="s">
        <v>56</v>
      </c>
      <c r="C45" s="496"/>
      <c r="D45" s="82">
        <v>0</v>
      </c>
      <c r="E45" s="82">
        <v>0</v>
      </c>
      <c r="F45" s="371">
        <v>0</v>
      </c>
      <c r="H45" s="64"/>
      <c r="I45" s="64"/>
      <c r="J45" s="105"/>
      <c r="K45" s="104"/>
      <c r="L45" s="104"/>
      <c r="M45" s="104"/>
      <c r="N45" s="104"/>
    </row>
    <row r="46" spans="2:14" ht="15" customHeight="1">
      <c r="B46" s="489" t="s">
        <v>57</v>
      </c>
      <c r="C46" s="490"/>
      <c r="D46" s="86">
        <v>8</v>
      </c>
      <c r="E46" s="86">
        <v>8</v>
      </c>
      <c r="F46" s="372">
        <v>0</v>
      </c>
      <c r="H46" s="64"/>
      <c r="I46" s="64"/>
      <c r="J46" s="105"/>
      <c r="K46" s="104"/>
      <c r="L46" s="104"/>
      <c r="M46" s="104"/>
      <c r="N46" s="104"/>
    </row>
    <row r="47" spans="2:14" ht="15" customHeight="1">
      <c r="B47" s="485" t="s">
        <v>96</v>
      </c>
      <c r="C47" s="486"/>
      <c r="D47" s="78">
        <v>65</v>
      </c>
      <c r="E47" s="78">
        <v>65</v>
      </c>
      <c r="F47" s="81">
        <v>0</v>
      </c>
      <c r="H47" s="64"/>
      <c r="I47" s="64"/>
      <c r="J47" s="105"/>
      <c r="K47" s="104"/>
      <c r="L47" s="104"/>
      <c r="M47" s="104"/>
      <c r="N47" s="104"/>
    </row>
    <row r="48" spans="2:14" ht="15" customHeight="1">
      <c r="B48" s="487" t="s">
        <v>99</v>
      </c>
      <c r="C48" s="488"/>
      <c r="D48" s="82">
        <v>18</v>
      </c>
      <c r="E48" s="82">
        <v>18</v>
      </c>
      <c r="F48" s="371">
        <v>0</v>
      </c>
      <c r="H48" s="64"/>
      <c r="I48" s="64"/>
      <c r="J48" s="105"/>
      <c r="K48" s="104"/>
      <c r="L48" s="104"/>
      <c r="M48" s="104"/>
      <c r="N48" s="104"/>
    </row>
    <row r="49" spans="2:14" ht="15" customHeight="1">
      <c r="B49" s="483" t="s">
        <v>100</v>
      </c>
      <c r="C49" s="484"/>
      <c r="D49" s="86">
        <v>11</v>
      </c>
      <c r="E49" s="86">
        <v>11</v>
      </c>
      <c r="F49" s="372">
        <v>0</v>
      </c>
      <c r="H49" s="64"/>
      <c r="I49" s="64"/>
      <c r="J49" s="105"/>
      <c r="K49" s="104"/>
      <c r="L49" s="104"/>
      <c r="M49" s="104"/>
      <c r="N49" s="104"/>
    </row>
    <row r="50" spans="2:14" ht="15" customHeight="1">
      <c r="B50" s="491" t="s">
        <v>101</v>
      </c>
      <c r="C50" s="492"/>
      <c r="D50" s="82">
        <v>36</v>
      </c>
      <c r="E50" s="82">
        <v>36</v>
      </c>
      <c r="F50" s="371">
        <v>0</v>
      </c>
      <c r="H50" s="64"/>
      <c r="I50" s="64"/>
      <c r="J50" s="105"/>
      <c r="K50" s="104"/>
      <c r="L50" s="104"/>
      <c r="M50" s="104"/>
      <c r="N50" s="104"/>
    </row>
    <row r="51" spans="2:14" ht="15" customHeight="1">
      <c r="B51" s="485" t="s">
        <v>58</v>
      </c>
      <c r="C51" s="486"/>
      <c r="D51" s="78">
        <v>5</v>
      </c>
      <c r="E51" s="78">
        <v>5</v>
      </c>
      <c r="F51" s="81">
        <v>0</v>
      </c>
      <c r="H51" s="64"/>
      <c r="I51" s="64"/>
      <c r="J51" s="105"/>
      <c r="K51" s="104"/>
      <c r="L51" s="104"/>
      <c r="M51" s="104"/>
      <c r="N51" s="104"/>
    </row>
    <row r="52" spans="2:14" ht="15" customHeight="1">
      <c r="B52" s="487" t="s">
        <v>59</v>
      </c>
      <c r="C52" s="488"/>
      <c r="D52" s="82">
        <v>2</v>
      </c>
      <c r="E52" s="82">
        <v>2</v>
      </c>
      <c r="F52" s="371">
        <v>0</v>
      </c>
      <c r="H52" s="64"/>
      <c r="I52" s="64"/>
      <c r="J52" s="105"/>
      <c r="K52" s="104"/>
      <c r="L52" s="104"/>
      <c r="M52" s="104"/>
      <c r="N52" s="104"/>
    </row>
    <row r="53" spans="2:14" ht="15" customHeight="1">
      <c r="B53" s="489" t="s">
        <v>60</v>
      </c>
      <c r="C53" s="490"/>
      <c r="D53" s="86">
        <v>3</v>
      </c>
      <c r="E53" s="86">
        <v>3</v>
      </c>
      <c r="F53" s="372">
        <v>0</v>
      </c>
      <c r="H53" s="64"/>
      <c r="I53" s="64"/>
      <c r="J53" s="105"/>
      <c r="K53" s="104"/>
      <c r="L53" s="104"/>
      <c r="M53" s="104"/>
      <c r="N53" s="104"/>
    </row>
    <row r="54" spans="2:14" ht="15" customHeight="1">
      <c r="B54" s="485" t="s">
        <v>61</v>
      </c>
      <c r="C54" s="486"/>
      <c r="D54" s="78">
        <v>21</v>
      </c>
      <c r="E54" s="78">
        <v>21</v>
      </c>
      <c r="F54" s="81">
        <v>0</v>
      </c>
      <c r="H54" s="64"/>
      <c r="I54" s="64"/>
      <c r="J54" s="105"/>
      <c r="K54" s="104"/>
      <c r="L54" s="104"/>
      <c r="M54" s="104"/>
      <c r="N54" s="104"/>
    </row>
    <row r="55" spans="2:14" ht="15" customHeight="1">
      <c r="B55" s="487" t="s">
        <v>172</v>
      </c>
      <c r="C55" s="488"/>
      <c r="D55" s="82">
        <v>12</v>
      </c>
      <c r="E55" s="82">
        <v>12</v>
      </c>
      <c r="F55" s="371">
        <v>0</v>
      </c>
      <c r="H55" s="64"/>
      <c r="I55" s="64"/>
      <c r="J55" s="105"/>
      <c r="K55" s="104"/>
      <c r="L55" s="104"/>
      <c r="M55" s="104"/>
      <c r="N55" s="104"/>
    </row>
    <row r="56" spans="2:14" ht="15" customHeight="1">
      <c r="B56" s="483" t="s">
        <v>62</v>
      </c>
      <c r="C56" s="484"/>
      <c r="D56" s="86">
        <v>1</v>
      </c>
      <c r="E56" s="86">
        <v>1</v>
      </c>
      <c r="F56" s="372">
        <v>0</v>
      </c>
      <c r="H56" s="64"/>
      <c r="I56" s="64"/>
      <c r="J56" s="105"/>
      <c r="K56" s="104"/>
      <c r="L56" s="104"/>
      <c r="M56" s="104"/>
      <c r="N56" s="104"/>
    </row>
    <row r="57" spans="2:14" ht="15" customHeight="1">
      <c r="B57" s="495" t="s">
        <v>63</v>
      </c>
      <c r="C57" s="496"/>
      <c r="D57" s="82">
        <v>2</v>
      </c>
      <c r="E57" s="82">
        <v>2</v>
      </c>
      <c r="F57" s="371">
        <v>0</v>
      </c>
      <c r="H57" s="64"/>
      <c r="I57" s="64"/>
      <c r="J57" s="105"/>
      <c r="K57" s="104"/>
      <c r="L57" s="104"/>
      <c r="M57" s="104"/>
      <c r="N57" s="104"/>
    </row>
    <row r="58" spans="2:14" ht="15" customHeight="1">
      <c r="B58" s="489" t="s">
        <v>64</v>
      </c>
      <c r="C58" s="490"/>
      <c r="D58" s="86">
        <v>6</v>
      </c>
      <c r="E58" s="86">
        <v>6</v>
      </c>
      <c r="F58" s="372">
        <v>0</v>
      </c>
      <c r="H58" s="64"/>
      <c r="I58" s="64"/>
      <c r="J58" s="105"/>
      <c r="K58" s="104"/>
      <c r="L58" s="104"/>
      <c r="M58" s="104"/>
      <c r="N58" s="104"/>
    </row>
    <row r="59" spans="2:14" ht="15" customHeight="1">
      <c r="B59" s="485" t="s">
        <v>166</v>
      </c>
      <c r="C59" s="486"/>
      <c r="D59" s="78">
        <v>65</v>
      </c>
      <c r="E59" s="78">
        <v>65</v>
      </c>
      <c r="F59" s="81">
        <v>0</v>
      </c>
      <c r="H59" s="64"/>
      <c r="I59" s="64"/>
      <c r="J59" s="105"/>
      <c r="K59" s="104"/>
      <c r="L59" s="104"/>
      <c r="M59" s="104"/>
      <c r="N59" s="104"/>
    </row>
    <row r="60" spans="2:14" ht="15" customHeight="1">
      <c r="B60" s="485" t="s">
        <v>167</v>
      </c>
      <c r="C60" s="486"/>
      <c r="D60" s="78">
        <v>17</v>
      </c>
      <c r="E60" s="78">
        <v>17</v>
      </c>
      <c r="F60" s="81">
        <v>0</v>
      </c>
      <c r="H60" s="64"/>
      <c r="I60" s="64"/>
      <c r="J60" s="105"/>
      <c r="K60" s="104"/>
      <c r="L60" s="104"/>
      <c r="M60" s="104"/>
      <c r="N60" s="104"/>
    </row>
    <row r="61" spans="2:14" ht="15" customHeight="1">
      <c r="B61" s="485" t="s">
        <v>168</v>
      </c>
      <c r="C61" s="486"/>
      <c r="D61" s="78">
        <v>3</v>
      </c>
      <c r="E61" s="78">
        <v>3</v>
      </c>
      <c r="F61" s="81">
        <v>0</v>
      </c>
      <c r="H61" s="64"/>
      <c r="I61" s="64"/>
      <c r="J61" s="105"/>
      <c r="K61" s="104"/>
      <c r="L61" s="104"/>
      <c r="M61" s="104"/>
      <c r="N61" s="104"/>
    </row>
    <row r="62" spans="2:14" ht="15" customHeight="1">
      <c r="B62" s="485" t="s">
        <v>65</v>
      </c>
      <c r="C62" s="486"/>
      <c r="D62" s="78">
        <v>8</v>
      </c>
      <c r="E62" s="78">
        <v>8</v>
      </c>
      <c r="F62" s="81">
        <v>0</v>
      </c>
      <c r="H62" s="64"/>
      <c r="I62" s="64"/>
      <c r="J62" s="105"/>
      <c r="K62" s="104"/>
      <c r="L62" s="104"/>
      <c r="M62" s="104"/>
      <c r="N62" s="104"/>
    </row>
    <row r="63" spans="2:14" ht="15" customHeight="1">
      <c r="B63" s="487" t="s">
        <v>102</v>
      </c>
      <c r="C63" s="488"/>
      <c r="D63" s="82">
        <v>5</v>
      </c>
      <c r="E63" s="82">
        <v>5</v>
      </c>
      <c r="F63" s="371">
        <v>0</v>
      </c>
      <c r="H63" s="64"/>
      <c r="I63" s="64"/>
      <c r="J63" s="105"/>
      <c r="K63" s="104"/>
      <c r="L63" s="104"/>
      <c r="M63" s="104"/>
      <c r="N63" s="104"/>
    </row>
    <row r="64" spans="2:14" ht="15" customHeight="1">
      <c r="B64" s="483" t="s">
        <v>104</v>
      </c>
      <c r="C64" s="484"/>
      <c r="D64" s="86">
        <v>3</v>
      </c>
      <c r="E64" s="86">
        <v>3</v>
      </c>
      <c r="F64" s="372">
        <v>0</v>
      </c>
      <c r="H64" s="64"/>
      <c r="I64" s="64"/>
      <c r="J64" s="105"/>
      <c r="K64" s="104"/>
      <c r="L64" s="104"/>
      <c r="M64" s="104"/>
      <c r="N64" s="104"/>
    </row>
    <row r="65" spans="2:14" ht="15" customHeight="1">
      <c r="B65" s="491" t="s">
        <v>103</v>
      </c>
      <c r="C65" s="492"/>
      <c r="D65" s="82">
        <v>0</v>
      </c>
      <c r="E65" s="82">
        <v>0</v>
      </c>
      <c r="F65" s="371">
        <v>0</v>
      </c>
      <c r="H65" s="64"/>
      <c r="I65" s="64"/>
      <c r="J65" s="105"/>
      <c r="K65" s="104"/>
      <c r="L65" s="104"/>
      <c r="M65" s="104"/>
      <c r="N65" s="104"/>
    </row>
    <row r="66" spans="2:14" ht="15" customHeight="1">
      <c r="B66" s="485" t="s">
        <v>169</v>
      </c>
      <c r="C66" s="486"/>
      <c r="D66" s="78">
        <v>5</v>
      </c>
      <c r="E66" s="78">
        <v>5</v>
      </c>
      <c r="F66" s="81">
        <v>0</v>
      </c>
      <c r="H66" s="64"/>
      <c r="I66" s="64"/>
      <c r="J66" s="105"/>
      <c r="K66" s="104"/>
      <c r="L66" s="104"/>
      <c r="M66" s="104"/>
      <c r="N66" s="104"/>
    </row>
    <row r="67" spans="2:14" ht="15" customHeight="1">
      <c r="B67" s="485" t="s">
        <v>66</v>
      </c>
      <c r="C67" s="486"/>
      <c r="D67" s="78">
        <v>1</v>
      </c>
      <c r="E67" s="78">
        <v>1</v>
      </c>
      <c r="F67" s="81">
        <v>0</v>
      </c>
      <c r="H67" s="64"/>
      <c r="I67" s="64"/>
      <c r="J67" s="105"/>
      <c r="K67" s="104"/>
      <c r="L67" s="104"/>
      <c r="M67" s="104"/>
      <c r="N67" s="104"/>
    </row>
    <row r="68" spans="2:14" ht="15" customHeight="1">
      <c r="B68" s="493" t="s">
        <v>67</v>
      </c>
      <c r="C68" s="494"/>
      <c r="D68" s="97">
        <v>5</v>
      </c>
      <c r="E68" s="97">
        <v>5</v>
      </c>
      <c r="F68" s="100">
        <v>0</v>
      </c>
      <c r="H68" s="64"/>
      <c r="I68" s="64"/>
      <c r="J68" s="105"/>
      <c r="K68" s="104"/>
      <c r="L68" s="104"/>
      <c r="M68" s="104"/>
      <c r="N68" s="104"/>
    </row>
    <row r="70" spans="2:14" ht="15" customHeight="1">
      <c r="B70" s="17" t="s">
        <v>193</v>
      </c>
    </row>
  </sheetData>
  <mergeCells count="66">
    <mergeCell ref="D4:D5"/>
    <mergeCell ref="E4:E5"/>
    <mergeCell ref="F4:F5"/>
    <mergeCell ref="B14:C14"/>
    <mergeCell ref="B6:C6"/>
    <mergeCell ref="B7:C7"/>
    <mergeCell ref="B8:C8"/>
    <mergeCell ref="B9:C9"/>
    <mergeCell ref="B10:C10"/>
    <mergeCell ref="B11:C11"/>
    <mergeCell ref="B12:C12"/>
    <mergeCell ref="B13:C13"/>
    <mergeCell ref="B26:C26"/>
    <mergeCell ref="B15:C15"/>
    <mergeCell ref="B16:C16"/>
    <mergeCell ref="B17:C17"/>
    <mergeCell ref="B18:C18"/>
    <mergeCell ref="B19:C19"/>
    <mergeCell ref="B20:C20"/>
    <mergeCell ref="B21:C21"/>
    <mergeCell ref="B22:C22"/>
    <mergeCell ref="B23:C23"/>
    <mergeCell ref="B24:C24"/>
    <mergeCell ref="B25:C25"/>
    <mergeCell ref="B38:C38"/>
    <mergeCell ref="B27:C27"/>
    <mergeCell ref="B28:C28"/>
    <mergeCell ref="B29:C29"/>
    <mergeCell ref="B30:C30"/>
    <mergeCell ref="B31:C31"/>
    <mergeCell ref="B32:C32"/>
    <mergeCell ref="B33:C33"/>
    <mergeCell ref="B34:C34"/>
    <mergeCell ref="B35:C35"/>
    <mergeCell ref="B36:C36"/>
    <mergeCell ref="B37:C37"/>
    <mergeCell ref="B50:C50"/>
    <mergeCell ref="B39:C39"/>
    <mergeCell ref="B40:C40"/>
    <mergeCell ref="B41:C41"/>
    <mergeCell ref="B42:C42"/>
    <mergeCell ref="B43:C43"/>
    <mergeCell ref="B44:C44"/>
    <mergeCell ref="B45:C45"/>
    <mergeCell ref="B46:C46"/>
    <mergeCell ref="B47:C47"/>
    <mergeCell ref="B48:C48"/>
    <mergeCell ref="B49:C49"/>
    <mergeCell ref="B65:C65"/>
    <mergeCell ref="B66:C66"/>
    <mergeCell ref="B67:C67"/>
    <mergeCell ref="B68:C68"/>
    <mergeCell ref="B57:C57"/>
    <mergeCell ref="B58:C58"/>
    <mergeCell ref="B59:C59"/>
    <mergeCell ref="B60:C60"/>
    <mergeCell ref="B61:C61"/>
    <mergeCell ref="B62:C62"/>
    <mergeCell ref="B63:C63"/>
    <mergeCell ref="B64:C64"/>
    <mergeCell ref="B56:C56"/>
    <mergeCell ref="B51:C51"/>
    <mergeCell ref="B52:C52"/>
    <mergeCell ref="B53:C53"/>
    <mergeCell ref="B54:C54"/>
    <mergeCell ref="B55:C55"/>
  </mergeCells>
  <pageMargins left="0.75" right="0.75" top="1" bottom="1" header="0" footer="0"/>
  <pageSetup paperSize="9" orientation="portrait" verticalDpi="0" r:id="rId1"/>
  <headerFooter alignWithMargins="0"/>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Hoja31"/>
  <dimension ref="A1:O71"/>
  <sheetViews>
    <sheetView workbookViewId="0"/>
  </sheetViews>
  <sheetFormatPr baseColWidth="10" defaultColWidth="11.42578125" defaultRowHeight="15" customHeight="1"/>
  <cols>
    <col min="1" max="1" width="11.42578125" style="1"/>
    <col min="2" max="2" width="28.7109375" style="1" customWidth="1"/>
    <col min="3" max="3" width="5.7109375" style="1" customWidth="1"/>
    <col min="4" max="6" width="20.7109375" style="1" customWidth="1"/>
    <col min="7" max="7" width="11.42578125" style="1"/>
    <col min="8" max="8" width="11.7109375" style="1" customWidth="1"/>
    <col min="9" max="16384" width="11.42578125" style="1"/>
  </cols>
  <sheetData>
    <row r="1" spans="1:15" ht="15" customHeight="1">
      <c r="B1" s="9" t="s">
        <v>371</v>
      </c>
      <c r="C1" s="7"/>
      <c r="D1" s="7"/>
      <c r="E1" s="7"/>
      <c r="F1" s="7"/>
      <c r="G1" s="7"/>
      <c r="H1" s="7"/>
    </row>
    <row r="2" spans="1:15" ht="15" customHeight="1">
      <c r="B2" s="10" t="s">
        <v>382</v>
      </c>
      <c r="C2" s="7"/>
      <c r="D2" s="7"/>
      <c r="E2" s="7"/>
      <c r="F2" s="7"/>
      <c r="G2" s="7"/>
      <c r="H2" s="7"/>
    </row>
    <row r="3" spans="1:15" ht="15" customHeight="1">
      <c r="A3" s="7"/>
      <c r="B3" s="7"/>
      <c r="C3" s="7"/>
      <c r="D3" s="7"/>
      <c r="E3" s="7"/>
      <c r="F3" s="7"/>
      <c r="G3" s="7"/>
      <c r="I3" s="103"/>
      <c r="J3" s="103"/>
      <c r="K3" s="103"/>
    </row>
    <row r="4" spans="1:15" ht="15" customHeight="1">
      <c r="B4" s="66"/>
      <c r="C4" s="108" t="s">
        <v>136</v>
      </c>
      <c r="D4" s="497" t="s">
        <v>163</v>
      </c>
      <c r="E4" s="505" t="s">
        <v>132</v>
      </c>
      <c r="F4" s="507" t="s">
        <v>134</v>
      </c>
      <c r="I4" s="103"/>
      <c r="J4" s="103"/>
      <c r="K4" s="103"/>
    </row>
    <row r="5" spans="1:15" ht="30" customHeight="1">
      <c r="B5" s="109" t="s">
        <v>187</v>
      </c>
      <c r="C5" s="67"/>
      <c r="D5" s="498"/>
      <c r="E5" s="506"/>
      <c r="F5" s="508"/>
      <c r="I5" s="103"/>
      <c r="J5" s="103"/>
      <c r="K5" s="103"/>
    </row>
    <row r="6" spans="1:15" ht="15" customHeight="1">
      <c r="B6" s="509" t="s">
        <v>0</v>
      </c>
      <c r="C6" s="510"/>
      <c r="D6" s="74">
        <v>13979</v>
      </c>
      <c r="E6" s="74">
        <v>4936</v>
      </c>
      <c r="F6" s="77">
        <v>9043</v>
      </c>
      <c r="I6" s="167"/>
      <c r="J6" s="64"/>
      <c r="K6" s="64"/>
    </row>
    <row r="7" spans="1:15" ht="15" customHeight="1">
      <c r="B7" s="485" t="s">
        <v>23</v>
      </c>
      <c r="C7" s="486"/>
      <c r="D7" s="78">
        <v>2960</v>
      </c>
      <c r="E7" s="78">
        <v>688</v>
      </c>
      <c r="F7" s="81">
        <v>2272</v>
      </c>
      <c r="I7" s="64"/>
      <c r="J7" s="64"/>
      <c r="K7" s="105"/>
      <c r="L7" s="106"/>
      <c r="M7" s="106"/>
      <c r="N7" s="106"/>
      <c r="O7" s="106"/>
    </row>
    <row r="8" spans="1:15" ht="15" customHeight="1">
      <c r="B8" s="503" t="s">
        <v>24</v>
      </c>
      <c r="C8" s="504"/>
      <c r="D8" s="82">
        <v>247</v>
      </c>
      <c r="E8" s="82">
        <v>64</v>
      </c>
      <c r="F8" s="371">
        <v>183</v>
      </c>
      <c r="I8" s="64"/>
      <c r="J8" s="64"/>
      <c r="K8" s="105"/>
      <c r="L8" s="106"/>
      <c r="M8" s="106"/>
      <c r="N8" s="106"/>
      <c r="O8" s="106"/>
    </row>
    <row r="9" spans="1:15" ht="15" customHeight="1">
      <c r="B9" s="483" t="s">
        <v>25</v>
      </c>
      <c r="C9" s="484"/>
      <c r="D9" s="86">
        <v>453</v>
      </c>
      <c r="E9" s="86">
        <v>101</v>
      </c>
      <c r="F9" s="372">
        <v>352</v>
      </c>
      <c r="I9" s="64"/>
      <c r="J9" s="64"/>
      <c r="K9" s="105"/>
      <c r="L9" s="106"/>
      <c r="M9" s="106"/>
      <c r="N9" s="106"/>
      <c r="O9" s="106"/>
    </row>
    <row r="10" spans="1:15" ht="15" customHeight="1">
      <c r="B10" s="503" t="s">
        <v>26</v>
      </c>
      <c r="C10" s="504"/>
      <c r="D10" s="82">
        <v>238</v>
      </c>
      <c r="E10" s="82">
        <v>60</v>
      </c>
      <c r="F10" s="371">
        <v>178</v>
      </c>
      <c r="I10" s="64"/>
      <c r="J10" s="64"/>
      <c r="K10" s="105"/>
      <c r="L10" s="106"/>
      <c r="M10" s="106"/>
      <c r="N10" s="106"/>
      <c r="O10" s="106"/>
    </row>
    <row r="11" spans="1:15" ht="15" customHeight="1">
      <c r="B11" s="483" t="s">
        <v>27</v>
      </c>
      <c r="C11" s="484"/>
      <c r="D11" s="86">
        <v>499</v>
      </c>
      <c r="E11" s="86">
        <v>107</v>
      </c>
      <c r="F11" s="372">
        <v>392</v>
      </c>
      <c r="I11" s="64"/>
      <c r="J11" s="64"/>
      <c r="K11" s="105"/>
      <c r="L11" s="106"/>
      <c r="M11" s="106"/>
      <c r="N11" s="106"/>
      <c r="O11" s="106"/>
    </row>
    <row r="12" spans="1:15" ht="15" customHeight="1">
      <c r="B12" s="503" t="s">
        <v>28</v>
      </c>
      <c r="C12" s="504"/>
      <c r="D12" s="82">
        <v>99</v>
      </c>
      <c r="E12" s="82">
        <v>20</v>
      </c>
      <c r="F12" s="371">
        <v>79</v>
      </c>
      <c r="I12" s="64"/>
      <c r="J12" s="64"/>
      <c r="K12" s="105"/>
      <c r="L12" s="106"/>
      <c r="M12" s="106"/>
      <c r="N12" s="106"/>
      <c r="O12" s="106"/>
    </row>
    <row r="13" spans="1:15" ht="15" customHeight="1">
      <c r="B13" s="483" t="s">
        <v>29</v>
      </c>
      <c r="C13" s="484"/>
      <c r="D13" s="86">
        <v>283</v>
      </c>
      <c r="E13" s="86">
        <v>66</v>
      </c>
      <c r="F13" s="372">
        <v>217</v>
      </c>
      <c r="I13" s="64"/>
      <c r="J13" s="64"/>
      <c r="K13" s="105"/>
      <c r="L13" s="106"/>
      <c r="M13" s="106"/>
      <c r="N13" s="106"/>
      <c r="O13" s="106"/>
    </row>
    <row r="14" spans="1:15" ht="15" customHeight="1">
      <c r="B14" s="503" t="s">
        <v>30</v>
      </c>
      <c r="C14" s="504"/>
      <c r="D14" s="82">
        <v>577</v>
      </c>
      <c r="E14" s="82">
        <v>137</v>
      </c>
      <c r="F14" s="371">
        <v>440</v>
      </c>
      <c r="I14" s="64"/>
      <c r="J14" s="64"/>
      <c r="K14" s="105"/>
      <c r="L14" s="106"/>
      <c r="M14" s="106"/>
      <c r="N14" s="106"/>
      <c r="O14" s="106"/>
    </row>
    <row r="15" spans="1:15" ht="15" customHeight="1">
      <c r="B15" s="483" t="s">
        <v>31</v>
      </c>
      <c r="C15" s="484"/>
      <c r="D15" s="86">
        <v>564</v>
      </c>
      <c r="E15" s="86">
        <v>133</v>
      </c>
      <c r="F15" s="372">
        <v>431</v>
      </c>
      <c r="I15" s="64"/>
      <c r="J15" s="64"/>
      <c r="K15" s="105"/>
      <c r="L15" s="106"/>
      <c r="M15" s="106"/>
      <c r="N15" s="106"/>
      <c r="O15" s="106"/>
    </row>
    <row r="16" spans="1:15" ht="15" customHeight="1">
      <c r="B16" s="485" t="s">
        <v>32</v>
      </c>
      <c r="C16" s="486"/>
      <c r="D16" s="78">
        <v>421</v>
      </c>
      <c r="E16" s="78">
        <v>193</v>
      </c>
      <c r="F16" s="81">
        <v>228</v>
      </c>
      <c r="I16" s="64"/>
      <c r="J16" s="64"/>
      <c r="K16" s="105"/>
      <c r="L16" s="106"/>
      <c r="M16" s="106"/>
      <c r="N16" s="106"/>
      <c r="O16" s="106"/>
    </row>
    <row r="17" spans="2:15" ht="15" customHeight="1">
      <c r="B17" s="503" t="s">
        <v>33</v>
      </c>
      <c r="C17" s="504"/>
      <c r="D17" s="82">
        <v>86</v>
      </c>
      <c r="E17" s="82">
        <v>42</v>
      </c>
      <c r="F17" s="371">
        <v>44</v>
      </c>
      <c r="I17" s="64"/>
      <c r="J17" s="64"/>
      <c r="K17" s="105"/>
      <c r="L17" s="106"/>
      <c r="M17" s="106"/>
      <c r="N17" s="106"/>
      <c r="O17" s="106"/>
    </row>
    <row r="18" spans="2:15" ht="15" customHeight="1">
      <c r="B18" s="483" t="s">
        <v>34</v>
      </c>
      <c r="C18" s="484"/>
      <c r="D18" s="86">
        <v>39</v>
      </c>
      <c r="E18" s="86">
        <v>19</v>
      </c>
      <c r="F18" s="372">
        <v>20</v>
      </c>
      <c r="I18" s="64"/>
      <c r="J18" s="64"/>
      <c r="K18" s="105"/>
      <c r="L18" s="106"/>
      <c r="M18" s="106"/>
      <c r="N18" s="106"/>
      <c r="O18" s="106"/>
    </row>
    <row r="19" spans="2:15" ht="15" customHeight="1">
      <c r="B19" s="503" t="s">
        <v>35</v>
      </c>
      <c r="C19" s="504"/>
      <c r="D19" s="82">
        <v>296</v>
      </c>
      <c r="E19" s="82">
        <v>132</v>
      </c>
      <c r="F19" s="371">
        <v>164</v>
      </c>
      <c r="I19" s="64"/>
      <c r="J19" s="64"/>
      <c r="K19" s="105"/>
      <c r="L19" s="106"/>
      <c r="M19" s="106"/>
      <c r="N19" s="106"/>
      <c r="O19" s="106"/>
    </row>
    <row r="20" spans="2:15" ht="15" customHeight="1">
      <c r="B20" s="485" t="s">
        <v>164</v>
      </c>
      <c r="C20" s="486"/>
      <c r="D20" s="78">
        <v>292</v>
      </c>
      <c r="E20" s="78">
        <v>120</v>
      </c>
      <c r="F20" s="81">
        <v>172</v>
      </c>
      <c r="I20" s="64"/>
      <c r="J20" s="64"/>
      <c r="K20" s="105"/>
      <c r="L20" s="106"/>
      <c r="M20" s="106"/>
      <c r="N20" s="106"/>
      <c r="O20" s="106"/>
    </row>
    <row r="21" spans="2:15" ht="15" customHeight="1">
      <c r="B21" s="485" t="s">
        <v>165</v>
      </c>
      <c r="C21" s="486"/>
      <c r="D21" s="78">
        <v>195</v>
      </c>
      <c r="E21" s="78">
        <v>100</v>
      </c>
      <c r="F21" s="81">
        <v>95</v>
      </c>
      <c r="I21" s="64"/>
      <c r="J21" s="64"/>
      <c r="K21" s="105"/>
      <c r="L21" s="106"/>
      <c r="M21" s="106"/>
      <c r="N21" s="106"/>
      <c r="O21" s="106"/>
    </row>
    <row r="22" spans="2:15" ht="15" customHeight="1">
      <c r="B22" s="485" t="s">
        <v>36</v>
      </c>
      <c r="C22" s="486"/>
      <c r="D22" s="78">
        <v>707</v>
      </c>
      <c r="E22" s="78">
        <v>264</v>
      </c>
      <c r="F22" s="81">
        <v>443</v>
      </c>
      <c r="I22" s="64"/>
      <c r="J22" s="64"/>
      <c r="K22" s="105"/>
      <c r="L22" s="106"/>
      <c r="M22" s="106"/>
      <c r="N22" s="106"/>
      <c r="O22" s="106"/>
    </row>
    <row r="23" spans="2:15" ht="15" customHeight="1">
      <c r="B23" s="503" t="s">
        <v>170</v>
      </c>
      <c r="C23" s="504"/>
      <c r="D23" s="82">
        <v>300</v>
      </c>
      <c r="E23" s="82">
        <v>106</v>
      </c>
      <c r="F23" s="371">
        <v>194</v>
      </c>
      <c r="I23" s="64"/>
      <c r="J23" s="64"/>
      <c r="K23" s="105"/>
      <c r="L23" s="106"/>
      <c r="M23" s="106"/>
      <c r="N23" s="106"/>
      <c r="O23" s="106"/>
    </row>
    <row r="24" spans="2:15" ht="15" customHeight="1">
      <c r="B24" s="483" t="s">
        <v>171</v>
      </c>
      <c r="C24" s="484"/>
      <c r="D24" s="86">
        <v>407</v>
      </c>
      <c r="E24" s="86">
        <v>158</v>
      </c>
      <c r="F24" s="372">
        <v>249</v>
      </c>
      <c r="I24" s="64"/>
      <c r="J24" s="64"/>
      <c r="K24" s="105"/>
      <c r="L24" s="106"/>
      <c r="M24" s="106"/>
      <c r="N24" s="106"/>
      <c r="O24" s="106"/>
    </row>
    <row r="25" spans="2:15" ht="15" customHeight="1">
      <c r="B25" s="485" t="s">
        <v>37</v>
      </c>
      <c r="C25" s="486"/>
      <c r="D25" s="78">
        <v>122</v>
      </c>
      <c r="E25" s="78">
        <v>47</v>
      </c>
      <c r="F25" s="81">
        <v>75</v>
      </c>
      <c r="I25" s="64"/>
      <c r="J25" s="64"/>
      <c r="K25" s="105"/>
      <c r="L25" s="106"/>
      <c r="M25" s="106"/>
      <c r="N25" s="106"/>
      <c r="O25" s="106"/>
    </row>
    <row r="26" spans="2:15" ht="15" customHeight="1">
      <c r="B26" s="485" t="s">
        <v>43</v>
      </c>
      <c r="C26" s="486"/>
      <c r="D26" s="78">
        <v>1603</v>
      </c>
      <c r="E26" s="78">
        <v>564</v>
      </c>
      <c r="F26" s="81">
        <v>1039</v>
      </c>
      <c r="I26" s="64"/>
      <c r="J26" s="64"/>
      <c r="K26" s="105"/>
      <c r="L26" s="106"/>
      <c r="M26" s="106"/>
      <c r="N26" s="106"/>
      <c r="O26" s="106"/>
    </row>
    <row r="27" spans="2:15" ht="15" customHeight="1">
      <c r="B27" s="503" t="s">
        <v>44</v>
      </c>
      <c r="C27" s="504"/>
      <c r="D27" s="82">
        <v>64</v>
      </c>
      <c r="E27" s="82">
        <v>20</v>
      </c>
      <c r="F27" s="371">
        <v>44</v>
      </c>
      <c r="I27" s="64"/>
      <c r="J27" s="64"/>
      <c r="K27" s="105"/>
      <c r="L27" s="106"/>
      <c r="M27" s="106"/>
      <c r="N27" s="106"/>
      <c r="O27" s="106"/>
    </row>
    <row r="28" spans="2:15" ht="15" customHeight="1">
      <c r="B28" s="483" t="s">
        <v>45</v>
      </c>
      <c r="C28" s="484"/>
      <c r="D28" s="86">
        <v>151</v>
      </c>
      <c r="E28" s="86">
        <v>59</v>
      </c>
      <c r="F28" s="372">
        <v>92</v>
      </c>
      <c r="I28" s="64"/>
      <c r="J28" s="64"/>
      <c r="K28" s="105"/>
      <c r="L28" s="106"/>
      <c r="M28" s="106"/>
      <c r="N28" s="106"/>
      <c r="O28" s="106"/>
    </row>
    <row r="29" spans="2:15" ht="15" customHeight="1">
      <c r="B29" s="503" t="s">
        <v>46</v>
      </c>
      <c r="C29" s="504"/>
      <c r="D29" s="82">
        <v>246</v>
      </c>
      <c r="E29" s="82">
        <v>90</v>
      </c>
      <c r="F29" s="371">
        <v>156</v>
      </c>
      <c r="I29" s="64"/>
      <c r="J29" s="64"/>
      <c r="K29" s="105"/>
      <c r="L29" s="106"/>
      <c r="M29" s="106"/>
      <c r="N29" s="106"/>
      <c r="O29" s="106"/>
    </row>
    <row r="30" spans="2:15" ht="15" customHeight="1">
      <c r="B30" s="483" t="s">
        <v>47</v>
      </c>
      <c r="C30" s="484"/>
      <c r="D30" s="86">
        <v>237</v>
      </c>
      <c r="E30" s="86">
        <v>48</v>
      </c>
      <c r="F30" s="372">
        <v>189</v>
      </c>
      <c r="I30" s="64"/>
      <c r="J30" s="64"/>
      <c r="K30" s="105"/>
      <c r="L30" s="106"/>
      <c r="M30" s="106"/>
      <c r="N30" s="106"/>
      <c r="O30" s="106"/>
    </row>
    <row r="31" spans="2:15" ht="15" customHeight="1">
      <c r="B31" s="503" t="s">
        <v>48</v>
      </c>
      <c r="C31" s="504"/>
      <c r="D31" s="82">
        <v>107</v>
      </c>
      <c r="E31" s="82">
        <v>63</v>
      </c>
      <c r="F31" s="371">
        <v>44</v>
      </c>
      <c r="I31" s="64"/>
      <c r="J31" s="64"/>
      <c r="K31" s="105"/>
      <c r="L31" s="106"/>
      <c r="M31" s="106"/>
      <c r="N31" s="106"/>
      <c r="O31" s="106"/>
    </row>
    <row r="32" spans="2:15" ht="15" customHeight="1">
      <c r="B32" s="483" t="s">
        <v>49</v>
      </c>
      <c r="C32" s="484"/>
      <c r="D32" s="86">
        <v>86</v>
      </c>
      <c r="E32" s="86">
        <v>34</v>
      </c>
      <c r="F32" s="372">
        <v>52</v>
      </c>
      <c r="I32" s="64"/>
      <c r="J32" s="64"/>
      <c r="K32" s="105"/>
      <c r="L32" s="106"/>
      <c r="M32" s="106"/>
      <c r="N32" s="106"/>
      <c r="O32" s="106"/>
    </row>
    <row r="33" spans="2:15" ht="15" customHeight="1">
      <c r="B33" s="503" t="s">
        <v>50</v>
      </c>
      <c r="C33" s="504"/>
      <c r="D33" s="82">
        <v>81</v>
      </c>
      <c r="E33" s="82">
        <v>36</v>
      </c>
      <c r="F33" s="371">
        <v>45</v>
      </c>
      <c r="I33" s="64"/>
      <c r="J33" s="64"/>
      <c r="K33" s="105"/>
      <c r="L33" s="106"/>
      <c r="M33" s="106"/>
      <c r="N33" s="106"/>
      <c r="O33" s="106"/>
    </row>
    <row r="34" spans="2:15" ht="15" customHeight="1">
      <c r="B34" s="483" t="s">
        <v>51</v>
      </c>
      <c r="C34" s="484"/>
      <c r="D34" s="86">
        <v>461</v>
      </c>
      <c r="E34" s="86">
        <v>158</v>
      </c>
      <c r="F34" s="372">
        <v>303</v>
      </c>
      <c r="I34" s="64"/>
      <c r="J34" s="64"/>
      <c r="K34" s="105"/>
      <c r="L34" s="106"/>
      <c r="M34" s="106"/>
      <c r="N34" s="106"/>
      <c r="O34" s="106"/>
    </row>
    <row r="35" spans="2:15" ht="15" customHeight="1">
      <c r="B35" s="503" t="s">
        <v>52</v>
      </c>
      <c r="C35" s="504"/>
      <c r="D35" s="82">
        <v>170</v>
      </c>
      <c r="E35" s="82">
        <v>56</v>
      </c>
      <c r="F35" s="371">
        <v>114</v>
      </c>
      <c r="I35" s="64"/>
      <c r="J35" s="64"/>
      <c r="K35" s="105"/>
      <c r="L35" s="106"/>
      <c r="M35" s="106"/>
      <c r="N35" s="106"/>
      <c r="O35" s="106"/>
    </row>
    <row r="36" spans="2:15" ht="15" customHeight="1">
      <c r="B36" s="485" t="s">
        <v>76</v>
      </c>
      <c r="C36" s="486"/>
      <c r="D36" s="78">
        <v>543</v>
      </c>
      <c r="E36" s="78">
        <v>244</v>
      </c>
      <c r="F36" s="81">
        <v>299</v>
      </c>
      <c r="I36" s="64"/>
      <c r="J36" s="64"/>
      <c r="K36" s="105"/>
      <c r="L36" s="106"/>
      <c r="M36" s="106"/>
      <c r="N36" s="106"/>
      <c r="O36" s="106"/>
    </row>
    <row r="37" spans="2:15" ht="15" customHeight="1">
      <c r="B37" s="503" t="s">
        <v>38</v>
      </c>
      <c r="C37" s="504"/>
      <c r="D37" s="82">
        <v>151</v>
      </c>
      <c r="E37" s="82">
        <v>56</v>
      </c>
      <c r="F37" s="371">
        <v>95</v>
      </c>
      <c r="I37" s="64"/>
      <c r="J37" s="64"/>
      <c r="K37" s="105"/>
      <c r="L37" s="106"/>
      <c r="M37" s="106"/>
      <c r="N37" s="106"/>
      <c r="O37" s="106"/>
    </row>
    <row r="38" spans="2:15" ht="15" customHeight="1">
      <c r="B38" s="483" t="s">
        <v>39</v>
      </c>
      <c r="C38" s="484"/>
      <c r="D38" s="86">
        <v>88</v>
      </c>
      <c r="E38" s="86">
        <v>39</v>
      </c>
      <c r="F38" s="372">
        <v>49</v>
      </c>
      <c r="I38" s="64"/>
      <c r="J38" s="64"/>
      <c r="K38" s="105"/>
      <c r="L38" s="106"/>
      <c r="M38" s="106"/>
      <c r="N38" s="106"/>
      <c r="O38" s="106"/>
    </row>
    <row r="39" spans="2:15" ht="15" customHeight="1">
      <c r="B39" s="503" t="s">
        <v>40</v>
      </c>
      <c r="C39" s="504"/>
      <c r="D39" s="82">
        <v>49</v>
      </c>
      <c r="E39" s="82">
        <v>25</v>
      </c>
      <c r="F39" s="371">
        <v>24</v>
      </c>
      <c r="I39" s="64"/>
      <c r="J39" s="64"/>
      <c r="K39" s="105"/>
      <c r="L39" s="106"/>
      <c r="M39" s="106"/>
      <c r="N39" s="106"/>
      <c r="O39" s="106"/>
    </row>
    <row r="40" spans="2:15" ht="15" customHeight="1">
      <c r="B40" s="483" t="s">
        <v>41</v>
      </c>
      <c r="C40" s="484"/>
      <c r="D40" s="86">
        <v>101</v>
      </c>
      <c r="E40" s="86">
        <v>47</v>
      </c>
      <c r="F40" s="372">
        <v>54</v>
      </c>
      <c r="I40" s="64"/>
      <c r="J40" s="64"/>
      <c r="K40" s="105"/>
      <c r="L40" s="106"/>
      <c r="M40" s="106"/>
      <c r="N40" s="106"/>
      <c r="O40" s="106"/>
    </row>
    <row r="41" spans="2:15" ht="15" customHeight="1">
      <c r="B41" s="503" t="s">
        <v>42</v>
      </c>
      <c r="C41" s="504"/>
      <c r="D41" s="82">
        <v>154</v>
      </c>
      <c r="E41" s="82">
        <v>77</v>
      </c>
      <c r="F41" s="371">
        <v>77</v>
      </c>
      <c r="I41" s="64"/>
      <c r="J41" s="64"/>
      <c r="K41" s="105"/>
      <c r="L41" s="106"/>
      <c r="M41" s="106"/>
      <c r="N41" s="106"/>
      <c r="O41" s="106"/>
    </row>
    <row r="42" spans="2:15" ht="15" customHeight="1">
      <c r="B42" s="485" t="s">
        <v>53</v>
      </c>
      <c r="C42" s="486"/>
      <c r="D42" s="78">
        <v>937</v>
      </c>
      <c r="E42" s="78">
        <v>410</v>
      </c>
      <c r="F42" s="81">
        <v>527</v>
      </c>
      <c r="I42" s="64"/>
      <c r="J42" s="64"/>
      <c r="K42" s="105"/>
      <c r="L42" s="106"/>
      <c r="M42" s="106"/>
      <c r="N42" s="106"/>
      <c r="O42" s="106"/>
    </row>
    <row r="43" spans="2:15" ht="15" customHeight="1">
      <c r="B43" s="503" t="s">
        <v>54</v>
      </c>
      <c r="C43" s="504"/>
      <c r="D43" s="82">
        <v>637</v>
      </c>
      <c r="E43" s="82">
        <v>281</v>
      </c>
      <c r="F43" s="371">
        <v>356</v>
      </c>
      <c r="I43" s="64"/>
      <c r="J43" s="64"/>
      <c r="K43" s="105"/>
      <c r="L43" s="106"/>
      <c r="M43" s="106"/>
      <c r="N43" s="106"/>
      <c r="O43" s="106"/>
    </row>
    <row r="44" spans="2:15" ht="15" customHeight="1">
      <c r="B44" s="483" t="s">
        <v>55</v>
      </c>
      <c r="C44" s="484"/>
      <c r="D44" s="86">
        <v>106</v>
      </c>
      <c r="E44" s="86">
        <v>49</v>
      </c>
      <c r="F44" s="372">
        <v>57</v>
      </c>
      <c r="I44" s="64"/>
      <c r="J44" s="64"/>
      <c r="K44" s="105"/>
      <c r="L44" s="106"/>
      <c r="M44" s="106"/>
      <c r="N44" s="106"/>
      <c r="O44" s="106"/>
    </row>
    <row r="45" spans="2:15" ht="15" customHeight="1">
      <c r="B45" s="503" t="s">
        <v>56</v>
      </c>
      <c r="C45" s="504"/>
      <c r="D45" s="82">
        <v>42</v>
      </c>
      <c r="E45" s="82">
        <v>17</v>
      </c>
      <c r="F45" s="371">
        <v>25</v>
      </c>
      <c r="I45" s="64"/>
      <c r="J45" s="64"/>
      <c r="K45" s="105"/>
      <c r="L45" s="106"/>
      <c r="M45" s="106"/>
      <c r="N45" s="106"/>
      <c r="O45" s="106"/>
    </row>
    <row r="46" spans="2:15" ht="15" customHeight="1">
      <c r="B46" s="483" t="s">
        <v>57</v>
      </c>
      <c r="C46" s="484"/>
      <c r="D46" s="86">
        <v>152</v>
      </c>
      <c r="E46" s="86">
        <v>63</v>
      </c>
      <c r="F46" s="372">
        <v>89</v>
      </c>
      <c r="I46" s="64"/>
      <c r="J46" s="64"/>
      <c r="K46" s="105"/>
      <c r="L46" s="106"/>
      <c r="M46" s="106"/>
      <c r="N46" s="106"/>
      <c r="O46" s="106"/>
    </row>
    <row r="47" spans="2:15" ht="15" customHeight="1">
      <c r="B47" s="485" t="s">
        <v>96</v>
      </c>
      <c r="C47" s="486"/>
      <c r="D47" s="78">
        <v>2399</v>
      </c>
      <c r="E47" s="78">
        <v>785</v>
      </c>
      <c r="F47" s="81">
        <v>1614</v>
      </c>
      <c r="I47" s="64"/>
      <c r="J47" s="64"/>
      <c r="K47" s="105"/>
      <c r="L47" s="106"/>
      <c r="M47" s="106"/>
      <c r="N47" s="106"/>
      <c r="O47" s="106"/>
    </row>
    <row r="48" spans="2:15" ht="15" customHeight="1">
      <c r="B48" s="503" t="s">
        <v>99</v>
      </c>
      <c r="C48" s="504"/>
      <c r="D48" s="82">
        <v>807</v>
      </c>
      <c r="E48" s="82">
        <v>286</v>
      </c>
      <c r="F48" s="371">
        <v>521</v>
      </c>
      <c r="I48" s="64"/>
      <c r="J48" s="64"/>
      <c r="K48" s="105"/>
      <c r="L48" s="106"/>
      <c r="M48" s="106"/>
      <c r="N48" s="106"/>
      <c r="O48" s="106"/>
    </row>
    <row r="49" spans="2:15" ht="15" customHeight="1">
      <c r="B49" s="483" t="s">
        <v>100</v>
      </c>
      <c r="C49" s="484"/>
      <c r="D49" s="86">
        <v>239</v>
      </c>
      <c r="E49" s="86">
        <v>96</v>
      </c>
      <c r="F49" s="372">
        <v>143</v>
      </c>
      <c r="I49" s="64"/>
      <c r="J49" s="64"/>
      <c r="K49" s="105"/>
      <c r="L49" s="106"/>
      <c r="M49" s="106"/>
      <c r="N49" s="106"/>
      <c r="O49" s="106"/>
    </row>
    <row r="50" spans="2:15" ht="15" customHeight="1">
      <c r="B50" s="503" t="s">
        <v>101</v>
      </c>
      <c r="C50" s="504"/>
      <c r="D50" s="82">
        <v>1353</v>
      </c>
      <c r="E50" s="82">
        <v>403</v>
      </c>
      <c r="F50" s="371">
        <v>950</v>
      </c>
      <c r="I50" s="64"/>
      <c r="J50" s="64"/>
      <c r="K50" s="105"/>
      <c r="L50" s="106"/>
      <c r="M50" s="106"/>
      <c r="N50" s="106"/>
      <c r="O50" s="106"/>
    </row>
    <row r="51" spans="2:15" ht="15" customHeight="1">
      <c r="B51" s="485" t="s">
        <v>58</v>
      </c>
      <c r="C51" s="486"/>
      <c r="D51" s="78">
        <v>191</v>
      </c>
      <c r="E51" s="78">
        <v>91</v>
      </c>
      <c r="F51" s="81">
        <v>100</v>
      </c>
      <c r="I51" s="64"/>
      <c r="J51" s="64"/>
      <c r="K51" s="105"/>
      <c r="L51" s="106"/>
      <c r="M51" s="106"/>
      <c r="N51" s="106"/>
      <c r="O51" s="106"/>
    </row>
    <row r="52" spans="2:15" ht="15" customHeight="1">
      <c r="B52" s="503" t="s">
        <v>59</v>
      </c>
      <c r="C52" s="504"/>
      <c r="D52" s="82">
        <v>106</v>
      </c>
      <c r="E52" s="82">
        <v>53</v>
      </c>
      <c r="F52" s="371">
        <v>53</v>
      </c>
      <c r="I52" s="64"/>
      <c r="J52" s="64"/>
      <c r="K52" s="105"/>
      <c r="L52" s="106"/>
      <c r="M52" s="106"/>
      <c r="N52" s="106"/>
      <c r="O52" s="106"/>
    </row>
    <row r="53" spans="2:15" ht="15" customHeight="1">
      <c r="B53" s="483" t="s">
        <v>60</v>
      </c>
      <c r="C53" s="484"/>
      <c r="D53" s="86">
        <v>85</v>
      </c>
      <c r="E53" s="86">
        <v>38</v>
      </c>
      <c r="F53" s="372">
        <v>47</v>
      </c>
      <c r="I53" s="64"/>
      <c r="J53" s="64"/>
      <c r="K53" s="105"/>
      <c r="L53" s="106"/>
      <c r="M53" s="106"/>
      <c r="N53" s="106"/>
      <c r="O53" s="106"/>
    </row>
    <row r="54" spans="2:15" ht="15" customHeight="1">
      <c r="B54" s="485" t="s">
        <v>61</v>
      </c>
      <c r="C54" s="486"/>
      <c r="D54" s="78">
        <v>762</v>
      </c>
      <c r="E54" s="78">
        <v>289</v>
      </c>
      <c r="F54" s="81">
        <v>473</v>
      </c>
      <c r="I54" s="64"/>
      <c r="J54" s="64"/>
      <c r="K54" s="105"/>
      <c r="L54" s="106"/>
      <c r="M54" s="106"/>
      <c r="N54" s="106"/>
      <c r="O54" s="106"/>
    </row>
    <row r="55" spans="2:15" ht="15" customHeight="1">
      <c r="B55" s="503" t="s">
        <v>172</v>
      </c>
      <c r="C55" s="504"/>
      <c r="D55" s="82">
        <v>320</v>
      </c>
      <c r="E55" s="82">
        <v>114</v>
      </c>
      <c r="F55" s="371">
        <v>206</v>
      </c>
      <c r="I55" s="64"/>
      <c r="J55" s="64"/>
      <c r="K55" s="105"/>
      <c r="L55" s="106"/>
      <c r="M55" s="106"/>
      <c r="N55" s="106"/>
      <c r="O55" s="106"/>
    </row>
    <row r="56" spans="2:15" ht="15" customHeight="1">
      <c r="B56" s="483" t="s">
        <v>62</v>
      </c>
      <c r="C56" s="484"/>
      <c r="D56" s="86">
        <v>116</v>
      </c>
      <c r="E56" s="86">
        <v>52</v>
      </c>
      <c r="F56" s="372">
        <v>64</v>
      </c>
      <c r="I56" s="64"/>
      <c r="J56" s="64"/>
      <c r="K56" s="105"/>
      <c r="L56" s="106"/>
      <c r="M56" s="106"/>
      <c r="N56" s="106"/>
      <c r="O56" s="106"/>
    </row>
    <row r="57" spans="2:15" ht="15" customHeight="1">
      <c r="B57" s="503" t="s">
        <v>63</v>
      </c>
      <c r="C57" s="504"/>
      <c r="D57" s="82">
        <v>67</v>
      </c>
      <c r="E57" s="82">
        <v>27</v>
      </c>
      <c r="F57" s="371">
        <v>40</v>
      </c>
      <c r="I57" s="64"/>
      <c r="J57" s="64"/>
      <c r="K57" s="105"/>
      <c r="L57" s="106"/>
      <c r="M57" s="106"/>
      <c r="N57" s="106"/>
      <c r="O57" s="106"/>
    </row>
    <row r="58" spans="2:15" ht="15" customHeight="1">
      <c r="B58" s="483" t="s">
        <v>64</v>
      </c>
      <c r="C58" s="484"/>
      <c r="D58" s="86">
        <v>259</v>
      </c>
      <c r="E58" s="86">
        <v>96</v>
      </c>
      <c r="F58" s="372">
        <v>163</v>
      </c>
      <c r="I58" s="64"/>
      <c r="J58" s="64"/>
      <c r="K58" s="105"/>
      <c r="L58" s="106"/>
      <c r="M58" s="106"/>
      <c r="N58" s="106"/>
      <c r="O58" s="106"/>
    </row>
    <row r="59" spans="2:15" ht="15" customHeight="1">
      <c r="B59" s="485" t="s">
        <v>166</v>
      </c>
      <c r="C59" s="486"/>
      <c r="D59" s="78">
        <v>1916</v>
      </c>
      <c r="E59" s="78">
        <v>764</v>
      </c>
      <c r="F59" s="81">
        <v>1152</v>
      </c>
      <c r="I59" s="64"/>
      <c r="J59" s="64"/>
      <c r="K59" s="105"/>
      <c r="L59" s="106"/>
      <c r="M59" s="106"/>
      <c r="N59" s="106"/>
      <c r="O59" s="106"/>
    </row>
    <row r="60" spans="2:15" ht="15" customHeight="1">
      <c r="B60" s="485" t="s">
        <v>167</v>
      </c>
      <c r="C60" s="486"/>
      <c r="D60" s="78">
        <v>409</v>
      </c>
      <c r="E60" s="78">
        <v>156</v>
      </c>
      <c r="F60" s="81">
        <v>253</v>
      </c>
      <c r="I60" s="64"/>
      <c r="J60" s="64"/>
      <c r="K60" s="105"/>
      <c r="L60" s="106"/>
      <c r="M60" s="106"/>
      <c r="N60" s="106"/>
      <c r="O60" s="106"/>
    </row>
    <row r="61" spans="2:15" ht="15" customHeight="1">
      <c r="B61" s="485" t="s">
        <v>168</v>
      </c>
      <c r="C61" s="486"/>
      <c r="D61" s="78">
        <v>109</v>
      </c>
      <c r="E61" s="78">
        <v>47</v>
      </c>
      <c r="F61" s="81">
        <v>62</v>
      </c>
      <c r="I61" s="64"/>
      <c r="J61" s="64"/>
      <c r="K61" s="105"/>
      <c r="L61" s="106"/>
      <c r="M61" s="106"/>
      <c r="N61" s="106"/>
      <c r="O61" s="106"/>
    </row>
    <row r="62" spans="2:15" ht="15" customHeight="1">
      <c r="B62" s="485" t="s">
        <v>65</v>
      </c>
      <c r="C62" s="486"/>
      <c r="D62" s="78">
        <v>281</v>
      </c>
      <c r="E62" s="78">
        <v>119</v>
      </c>
      <c r="F62" s="81">
        <v>162</v>
      </c>
      <c r="I62" s="64"/>
      <c r="J62" s="64"/>
      <c r="K62" s="105"/>
      <c r="L62" s="106"/>
      <c r="M62" s="106"/>
      <c r="N62" s="106"/>
      <c r="O62" s="106"/>
    </row>
    <row r="63" spans="2:15" ht="15" customHeight="1">
      <c r="B63" s="503" t="s">
        <v>102</v>
      </c>
      <c r="C63" s="504"/>
      <c r="D63" s="82">
        <v>53</v>
      </c>
      <c r="E63" s="82">
        <v>29</v>
      </c>
      <c r="F63" s="371">
        <v>24</v>
      </c>
      <c r="I63" s="64"/>
      <c r="J63" s="64"/>
      <c r="K63" s="105"/>
      <c r="L63" s="106"/>
      <c r="M63" s="106"/>
      <c r="N63" s="106"/>
      <c r="O63" s="106"/>
    </row>
    <row r="64" spans="2:15" ht="15" customHeight="1">
      <c r="B64" s="483" t="s">
        <v>104</v>
      </c>
      <c r="C64" s="484"/>
      <c r="D64" s="86">
        <v>132</v>
      </c>
      <c r="E64" s="86">
        <v>64</v>
      </c>
      <c r="F64" s="372">
        <v>68</v>
      </c>
      <c r="I64" s="64"/>
      <c r="J64" s="64"/>
      <c r="K64" s="105"/>
      <c r="L64" s="106"/>
      <c r="M64" s="106"/>
      <c r="N64" s="106"/>
      <c r="O64" s="106"/>
    </row>
    <row r="65" spans="2:15" ht="15" customHeight="1">
      <c r="B65" s="503" t="s">
        <v>103</v>
      </c>
      <c r="C65" s="504"/>
      <c r="D65" s="82">
        <v>96</v>
      </c>
      <c r="E65" s="82">
        <v>26</v>
      </c>
      <c r="F65" s="371">
        <v>70</v>
      </c>
      <c r="I65" s="64"/>
      <c r="J65" s="64"/>
      <c r="K65" s="105"/>
      <c r="L65" s="106"/>
      <c r="M65" s="106"/>
      <c r="N65" s="106"/>
      <c r="O65" s="106"/>
    </row>
    <row r="66" spans="2:15" ht="15" customHeight="1">
      <c r="B66" s="485" t="s">
        <v>169</v>
      </c>
      <c r="C66" s="486"/>
      <c r="D66" s="78">
        <v>101</v>
      </c>
      <c r="E66" s="78">
        <v>43</v>
      </c>
      <c r="F66" s="81">
        <v>58</v>
      </c>
      <c r="I66" s="64"/>
      <c r="J66" s="64"/>
      <c r="K66" s="105"/>
      <c r="L66" s="106"/>
      <c r="M66" s="106"/>
      <c r="N66" s="106"/>
      <c r="O66" s="106"/>
    </row>
    <row r="67" spans="2:15" ht="15" customHeight="1">
      <c r="B67" s="485" t="s">
        <v>66</v>
      </c>
      <c r="C67" s="486"/>
      <c r="D67" s="78">
        <v>11</v>
      </c>
      <c r="E67" s="78">
        <v>3</v>
      </c>
      <c r="F67" s="81">
        <v>8</v>
      </c>
      <c r="I67" s="64"/>
      <c r="J67" s="64"/>
      <c r="K67" s="105"/>
      <c r="L67" s="106"/>
      <c r="M67" s="106"/>
      <c r="N67" s="106"/>
      <c r="O67" s="106"/>
    </row>
    <row r="68" spans="2:15" ht="15" customHeight="1">
      <c r="B68" s="485" t="s">
        <v>67</v>
      </c>
      <c r="C68" s="486"/>
      <c r="D68" s="78">
        <v>18</v>
      </c>
      <c r="E68" s="78">
        <v>9</v>
      </c>
      <c r="F68" s="81">
        <v>9</v>
      </c>
      <c r="I68" s="64"/>
      <c r="J68" s="64"/>
      <c r="K68" s="105"/>
      <c r="L68" s="106"/>
      <c r="M68" s="106"/>
      <c r="N68" s="106"/>
      <c r="O68" s="106"/>
    </row>
    <row r="69" spans="2:15" ht="15" customHeight="1">
      <c r="B69" s="493" t="s">
        <v>345</v>
      </c>
      <c r="C69" s="494"/>
      <c r="D69" s="97">
        <v>2</v>
      </c>
      <c r="E69" s="97">
        <v>0</v>
      </c>
      <c r="F69" s="100">
        <v>2</v>
      </c>
      <c r="I69" s="64"/>
      <c r="J69" s="64"/>
      <c r="K69" s="105"/>
      <c r="L69" s="106"/>
      <c r="M69" s="106"/>
      <c r="N69" s="106"/>
      <c r="O69" s="106"/>
    </row>
    <row r="71" spans="2:15" ht="15" customHeight="1">
      <c r="B71" s="17" t="s">
        <v>193</v>
      </c>
    </row>
  </sheetData>
  <mergeCells count="67">
    <mergeCell ref="D4:D5"/>
    <mergeCell ref="E4:E5"/>
    <mergeCell ref="F4:F5"/>
    <mergeCell ref="B8:C8"/>
    <mergeCell ref="B6:C6"/>
    <mergeCell ref="B7:C7"/>
    <mergeCell ref="B20:C20"/>
    <mergeCell ref="B9:C9"/>
    <mergeCell ref="B10:C10"/>
    <mergeCell ref="B11:C11"/>
    <mergeCell ref="B12:C12"/>
    <mergeCell ref="B13:C13"/>
    <mergeCell ref="B14:C14"/>
    <mergeCell ref="B15:C15"/>
    <mergeCell ref="B16:C16"/>
    <mergeCell ref="B17:C17"/>
    <mergeCell ref="B18:C18"/>
    <mergeCell ref="B19:C19"/>
    <mergeCell ref="B32:C32"/>
    <mergeCell ref="B21:C21"/>
    <mergeCell ref="B22:C22"/>
    <mergeCell ref="B23:C23"/>
    <mergeCell ref="B24:C24"/>
    <mergeCell ref="B25:C25"/>
    <mergeCell ref="B26:C26"/>
    <mergeCell ref="B27:C27"/>
    <mergeCell ref="B28:C28"/>
    <mergeCell ref="B29:C29"/>
    <mergeCell ref="B30:C30"/>
    <mergeCell ref="B31:C31"/>
    <mergeCell ref="B44:C44"/>
    <mergeCell ref="B33:C33"/>
    <mergeCell ref="B34:C34"/>
    <mergeCell ref="B35:C35"/>
    <mergeCell ref="B36:C36"/>
    <mergeCell ref="B37:C37"/>
    <mergeCell ref="B38:C38"/>
    <mergeCell ref="B39:C39"/>
    <mergeCell ref="B40:C40"/>
    <mergeCell ref="B41:C41"/>
    <mergeCell ref="B42:C42"/>
    <mergeCell ref="B43:C43"/>
    <mergeCell ref="B56:C56"/>
    <mergeCell ref="B45:C45"/>
    <mergeCell ref="B46:C46"/>
    <mergeCell ref="B47:C47"/>
    <mergeCell ref="B48:C48"/>
    <mergeCell ref="B49:C49"/>
    <mergeCell ref="B50:C50"/>
    <mergeCell ref="B51:C51"/>
    <mergeCell ref="B52:C52"/>
    <mergeCell ref="B53:C53"/>
    <mergeCell ref="B54:C54"/>
    <mergeCell ref="B55:C55"/>
    <mergeCell ref="B57:C57"/>
    <mergeCell ref="B58:C58"/>
    <mergeCell ref="B59:C59"/>
    <mergeCell ref="B60:C60"/>
    <mergeCell ref="B61:C61"/>
    <mergeCell ref="B69:C69"/>
    <mergeCell ref="B62:C62"/>
    <mergeCell ref="B63:C63"/>
    <mergeCell ref="B64:C64"/>
    <mergeCell ref="B65:C65"/>
    <mergeCell ref="B66:C66"/>
    <mergeCell ref="B67:C67"/>
    <mergeCell ref="B68:C68"/>
  </mergeCells>
  <pageMargins left="0.75" right="0.75" top="1" bottom="1" header="0" footer="0"/>
  <pageSetup paperSize="9" orientation="portrait"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F4E11-0B89-4D70-8103-04DA5B377E81}">
  <dimension ref="A1:V42"/>
  <sheetViews>
    <sheetView workbookViewId="0"/>
  </sheetViews>
  <sheetFormatPr baseColWidth="10" defaultRowHeight="15" customHeight="1"/>
  <cols>
    <col min="2" max="2" width="9.7109375" customWidth="1"/>
    <col min="3" max="5" width="13.7109375" customWidth="1"/>
    <col min="6" max="6" width="12.7109375" hidden="1" customWidth="1"/>
    <col min="7" max="7" width="13.7109375" customWidth="1"/>
    <col min="8" max="8" width="12.7109375" hidden="1" customWidth="1"/>
    <col min="9" max="9" width="13.7109375" customWidth="1"/>
    <col min="10" max="10" width="0" hidden="1" customWidth="1"/>
  </cols>
  <sheetData>
    <row r="1" spans="1:22" ht="15" customHeight="1">
      <c r="B1" s="9" t="s">
        <v>356</v>
      </c>
    </row>
    <row r="2" spans="1:22" ht="15" customHeight="1">
      <c r="B2" s="10" t="s">
        <v>382</v>
      </c>
    </row>
    <row r="3" spans="1:22" ht="15" customHeight="1">
      <c r="K3" s="269"/>
      <c r="L3" s="269"/>
      <c r="M3" s="269"/>
      <c r="N3" s="269"/>
      <c r="O3" s="269"/>
      <c r="P3" s="269"/>
      <c r="Q3" s="269"/>
      <c r="R3" s="269"/>
      <c r="S3" s="269"/>
      <c r="T3" s="269"/>
      <c r="U3" s="269"/>
      <c r="V3" s="269"/>
    </row>
    <row r="4" spans="1:22" ht="15" customHeight="1" thickBot="1">
      <c r="B4" s="396" t="s">
        <v>112</v>
      </c>
      <c r="C4" s="394" t="s">
        <v>357</v>
      </c>
      <c r="D4" s="395"/>
      <c r="E4" s="395"/>
      <c r="F4" s="395"/>
      <c r="G4" s="395"/>
      <c r="H4" s="395"/>
      <c r="I4" s="395"/>
      <c r="J4" s="363"/>
      <c r="K4" s="310"/>
      <c r="L4" s="360"/>
      <c r="M4" s="269"/>
      <c r="N4" s="269"/>
      <c r="O4" s="269"/>
      <c r="P4" s="362"/>
      <c r="Q4" s="269"/>
      <c r="R4" s="269"/>
      <c r="S4" s="269"/>
      <c r="T4" s="269"/>
      <c r="U4" s="269"/>
      <c r="V4" s="269"/>
    </row>
    <row r="5" spans="1:22" ht="50.25" customHeight="1" thickTop="1">
      <c r="B5" s="396"/>
      <c r="C5" s="390" t="s">
        <v>115</v>
      </c>
      <c r="D5" s="392" t="s">
        <v>116</v>
      </c>
      <c r="E5" s="389" t="s">
        <v>327</v>
      </c>
      <c r="F5" s="388"/>
      <c r="G5" s="388" t="s">
        <v>343</v>
      </c>
      <c r="H5" s="388"/>
      <c r="I5" s="388" t="s">
        <v>326</v>
      </c>
      <c r="J5" s="398"/>
      <c r="K5" s="309"/>
      <c r="L5" s="360"/>
      <c r="M5" s="269"/>
      <c r="N5" s="269"/>
      <c r="O5" s="269"/>
      <c r="P5" s="362"/>
      <c r="Q5" s="269"/>
      <c r="R5" s="269"/>
      <c r="S5" s="269"/>
      <c r="T5" s="269"/>
      <c r="U5" s="269"/>
      <c r="V5" s="269"/>
    </row>
    <row r="6" spans="1:22" ht="30.75" customHeight="1">
      <c r="B6" s="397"/>
      <c r="C6" s="391"/>
      <c r="D6" s="393"/>
      <c r="E6" s="365" t="s">
        <v>115</v>
      </c>
      <c r="F6" s="364" t="s">
        <v>116</v>
      </c>
      <c r="G6" s="364" t="s">
        <v>115</v>
      </c>
      <c r="H6" s="364" t="s">
        <v>116</v>
      </c>
      <c r="I6" s="13" t="s">
        <v>115</v>
      </c>
      <c r="J6" s="320" t="s">
        <v>116</v>
      </c>
      <c r="L6" s="360"/>
      <c r="M6" s="310"/>
      <c r="N6" s="310"/>
      <c r="O6" s="310"/>
      <c r="P6" s="310"/>
      <c r="Q6" s="310"/>
      <c r="R6" s="310"/>
      <c r="S6" s="310"/>
      <c r="T6" s="310"/>
      <c r="U6" s="310"/>
      <c r="V6" s="310"/>
    </row>
    <row r="7" spans="1:22" ht="15" customHeight="1">
      <c r="A7" s="168"/>
      <c r="B7" s="229">
        <v>2024</v>
      </c>
      <c r="C7" s="230">
        <v>405</v>
      </c>
      <c r="D7" s="294">
        <v>-48.407643312101911</v>
      </c>
      <c r="E7" s="230">
        <v>388</v>
      </c>
      <c r="F7" s="295">
        <v>-45.582047685834503</v>
      </c>
      <c r="G7" s="230">
        <v>0</v>
      </c>
      <c r="H7" s="295">
        <v>-100</v>
      </c>
      <c r="I7" s="230">
        <v>17</v>
      </c>
      <c r="J7" s="295">
        <v>13.333333333333329</v>
      </c>
      <c r="K7" s="309"/>
      <c r="L7" s="310"/>
      <c r="M7" s="310"/>
      <c r="N7" s="310"/>
      <c r="O7" s="310"/>
      <c r="P7" s="310"/>
      <c r="Q7" s="310"/>
      <c r="R7" s="310"/>
      <c r="S7" s="310"/>
      <c r="T7" s="310"/>
      <c r="U7" s="310"/>
      <c r="V7" s="310"/>
    </row>
    <row r="8" spans="1:22" ht="15" customHeight="1">
      <c r="A8" s="168"/>
      <c r="B8" s="231">
        <v>2023</v>
      </c>
      <c r="C8" s="232">
        <v>785</v>
      </c>
      <c r="D8" s="292">
        <v>-25.095419847328245</v>
      </c>
      <c r="E8" s="232">
        <v>713</v>
      </c>
      <c r="F8" s="293">
        <v>-25.729166666666671</v>
      </c>
      <c r="G8" s="232">
        <v>57</v>
      </c>
      <c r="H8" s="293">
        <v>-21.917808219178085</v>
      </c>
      <c r="I8" s="232">
        <v>15</v>
      </c>
      <c r="J8" s="293">
        <v>0</v>
      </c>
      <c r="K8" s="309"/>
      <c r="L8" s="361"/>
      <c r="M8" s="310"/>
      <c r="N8" s="310"/>
      <c r="O8" s="310"/>
      <c r="P8" s="310"/>
      <c r="Q8" s="310"/>
      <c r="R8" s="310"/>
      <c r="S8" s="310"/>
      <c r="T8" s="310"/>
      <c r="U8" s="310"/>
      <c r="V8" s="310"/>
    </row>
    <row r="9" spans="1:22" ht="15" customHeight="1">
      <c r="A9" s="168"/>
      <c r="B9" s="229">
        <v>2022</v>
      </c>
      <c r="C9" s="230">
        <v>1048</v>
      </c>
      <c r="D9" s="294">
        <v>11.016949152542367</v>
      </c>
      <c r="E9" s="230">
        <v>960</v>
      </c>
      <c r="F9" s="295">
        <v>11.239860950173821</v>
      </c>
      <c r="G9" s="230">
        <v>73</v>
      </c>
      <c r="H9" s="295">
        <v>0</v>
      </c>
      <c r="I9" s="230">
        <v>15</v>
      </c>
      <c r="J9" s="295">
        <v>87.5</v>
      </c>
      <c r="K9" s="309"/>
      <c r="L9" s="310"/>
      <c r="M9" s="310"/>
      <c r="N9" s="310"/>
      <c r="O9" s="310"/>
      <c r="P9" s="310"/>
      <c r="Q9" s="310"/>
      <c r="R9" s="310"/>
      <c r="S9" s="310"/>
      <c r="T9" s="310"/>
      <c r="U9" s="310"/>
      <c r="V9" s="310"/>
    </row>
    <row r="10" spans="1:22" ht="15" customHeight="1">
      <c r="A10" s="168"/>
      <c r="B10" s="231">
        <v>2021</v>
      </c>
      <c r="C10" s="232">
        <v>944</v>
      </c>
      <c r="D10" s="292">
        <v>33.900709219858157</v>
      </c>
      <c r="E10" s="232">
        <v>863</v>
      </c>
      <c r="F10" s="293">
        <v>32.565284178187397</v>
      </c>
      <c r="G10" s="232">
        <v>73</v>
      </c>
      <c r="H10" s="293">
        <v>43.137254901960773</v>
      </c>
      <c r="I10" s="232">
        <v>8</v>
      </c>
      <c r="J10" s="293">
        <v>166.66666666666663</v>
      </c>
      <c r="K10" s="309"/>
      <c r="L10" s="362"/>
      <c r="M10" s="310"/>
      <c r="N10" s="310"/>
      <c r="O10" s="310"/>
      <c r="P10" s="310"/>
      <c r="Q10" s="310"/>
      <c r="R10" s="310"/>
      <c r="S10" s="310"/>
      <c r="T10" s="310"/>
      <c r="U10" s="310"/>
      <c r="V10" s="310"/>
    </row>
    <row r="11" spans="1:22" ht="15" customHeight="1">
      <c r="A11" s="168"/>
      <c r="B11" s="229">
        <v>2020</v>
      </c>
      <c r="C11" s="230">
        <v>705</v>
      </c>
      <c r="D11" s="294">
        <v>-40.954773869346738</v>
      </c>
      <c r="E11" s="230">
        <v>651</v>
      </c>
      <c r="F11" s="295">
        <v>-39.215686274509807</v>
      </c>
      <c r="G11" s="230">
        <v>51</v>
      </c>
      <c r="H11" s="295">
        <v>-56.779661016949149</v>
      </c>
      <c r="I11" s="230">
        <v>3</v>
      </c>
      <c r="J11" s="295">
        <v>-40</v>
      </c>
      <c r="K11" s="309"/>
      <c r="L11" s="362"/>
      <c r="M11" s="310"/>
      <c r="N11" s="310"/>
      <c r="O11" s="310"/>
      <c r="P11" s="310"/>
      <c r="Q11" s="310"/>
      <c r="R11" s="310"/>
      <c r="S11" s="310"/>
      <c r="T11" s="310"/>
      <c r="U11" s="310"/>
      <c r="V11" s="310"/>
    </row>
    <row r="12" spans="1:22" ht="15" customHeight="1">
      <c r="A12" s="168"/>
      <c r="B12" s="231">
        <v>2019</v>
      </c>
      <c r="C12" s="232">
        <v>1194</v>
      </c>
      <c r="D12" s="292">
        <v>3.3766233766233711</v>
      </c>
      <c r="E12" s="232">
        <v>1071</v>
      </c>
      <c r="F12" s="293">
        <v>4.1828793774319166</v>
      </c>
      <c r="G12" s="232">
        <v>118</v>
      </c>
      <c r="H12" s="293">
        <v>-5.6000000000000085</v>
      </c>
      <c r="I12" s="232">
        <v>5</v>
      </c>
      <c r="J12" s="293">
        <v>150</v>
      </c>
      <c r="T12" s="310"/>
      <c r="U12" s="310"/>
      <c r="V12" s="310"/>
    </row>
    <row r="13" spans="1:22" ht="15" customHeight="1">
      <c r="A13" s="168"/>
      <c r="B13" s="229">
        <v>2018</v>
      </c>
      <c r="C13" s="230">
        <v>1155</v>
      </c>
      <c r="D13" s="294">
        <v>31.849315068493155</v>
      </c>
      <c r="E13" s="230">
        <v>1028</v>
      </c>
      <c r="F13" s="295">
        <v>31.122448979591837</v>
      </c>
      <c r="G13" s="230">
        <v>125</v>
      </c>
      <c r="H13" s="295">
        <v>40.449438202247194</v>
      </c>
      <c r="I13" s="230">
        <v>2</v>
      </c>
      <c r="J13" s="295">
        <v>-33.333333333333343</v>
      </c>
      <c r="T13" s="269"/>
      <c r="U13" s="269"/>
      <c r="V13" s="269"/>
    </row>
    <row r="14" spans="1:22" ht="15" customHeight="1">
      <c r="A14" s="168"/>
      <c r="B14" s="231">
        <v>2017</v>
      </c>
      <c r="C14" s="232">
        <v>876</v>
      </c>
      <c r="D14" s="292">
        <v>2.6963657678780777</v>
      </c>
      <c r="E14" s="232">
        <v>784</v>
      </c>
      <c r="F14" s="293">
        <v>4.3941411451398125</v>
      </c>
      <c r="G14" s="232">
        <v>89</v>
      </c>
      <c r="H14" s="293">
        <v>-12.745098039215691</v>
      </c>
      <c r="I14" s="232">
        <v>3</v>
      </c>
      <c r="J14" s="293" t="s">
        <v>22</v>
      </c>
      <c r="T14" s="269"/>
      <c r="U14" s="269"/>
      <c r="V14" s="269"/>
    </row>
    <row r="15" spans="1:22" ht="15" customHeight="1">
      <c r="A15" s="168"/>
      <c r="B15" s="229">
        <v>2016</v>
      </c>
      <c r="C15" s="230">
        <v>853</v>
      </c>
      <c r="D15" s="294">
        <v>-2.8473804100227795</v>
      </c>
      <c r="E15" s="230">
        <v>751</v>
      </c>
      <c r="F15" s="295">
        <v>-2.3407022106632098</v>
      </c>
      <c r="G15" s="230">
        <v>102</v>
      </c>
      <c r="H15" s="295">
        <v>-6.4220183486238511</v>
      </c>
      <c r="I15" s="230">
        <v>0</v>
      </c>
      <c r="J15" s="295" t="s">
        <v>22</v>
      </c>
    </row>
    <row r="16" spans="1:22" ht="15" customHeight="1">
      <c r="A16" s="168"/>
      <c r="B16" s="231">
        <v>2015</v>
      </c>
      <c r="C16" s="232">
        <v>878</v>
      </c>
      <c r="D16" s="292">
        <v>12.998712998713003</v>
      </c>
      <c r="E16" s="232">
        <v>769</v>
      </c>
      <c r="F16" s="293">
        <v>9.3883357041251827</v>
      </c>
      <c r="G16" s="232">
        <v>109</v>
      </c>
      <c r="H16" s="293">
        <v>47.297297297297291</v>
      </c>
      <c r="I16" s="232" t="s">
        <v>22</v>
      </c>
      <c r="J16" s="293" t="s">
        <v>22</v>
      </c>
    </row>
    <row r="17" spans="1:11" ht="15" customHeight="1">
      <c r="A17" s="168"/>
      <c r="B17" s="229">
        <v>2014</v>
      </c>
      <c r="C17" s="230">
        <v>777</v>
      </c>
      <c r="D17" s="294">
        <v>16.666666666666671</v>
      </c>
      <c r="E17" s="230">
        <v>703</v>
      </c>
      <c r="F17" s="295">
        <v>21.626297577854686</v>
      </c>
      <c r="G17" s="230">
        <v>74</v>
      </c>
      <c r="H17" s="295">
        <v>-15.909090909090907</v>
      </c>
      <c r="I17" s="230" t="s">
        <v>22</v>
      </c>
      <c r="J17" s="295" t="s">
        <v>22</v>
      </c>
    </row>
    <row r="18" spans="1:11" ht="15" customHeight="1">
      <c r="A18" s="168"/>
      <c r="B18" s="231">
        <v>2013</v>
      </c>
      <c r="C18" s="232">
        <v>666</v>
      </c>
      <c r="D18" s="292">
        <v>44.155844155844136</v>
      </c>
      <c r="E18" s="232">
        <v>578</v>
      </c>
      <c r="F18" s="293">
        <v>47.073791348600508</v>
      </c>
      <c r="G18" s="232">
        <v>88</v>
      </c>
      <c r="H18" s="293">
        <v>27.536231884057955</v>
      </c>
      <c r="I18" s="232" t="s">
        <v>22</v>
      </c>
      <c r="J18" s="293" t="s">
        <v>22</v>
      </c>
    </row>
    <row r="19" spans="1:11" ht="15" customHeight="1">
      <c r="A19" s="168"/>
      <c r="B19" s="229">
        <v>2012</v>
      </c>
      <c r="C19" s="230">
        <v>462</v>
      </c>
      <c r="D19" s="294">
        <v>-0.43103448275861922</v>
      </c>
      <c r="E19" s="230">
        <v>393</v>
      </c>
      <c r="F19" s="295">
        <v>1.288659793814432</v>
      </c>
      <c r="G19" s="230">
        <v>69</v>
      </c>
      <c r="H19" s="295">
        <v>-9.2105263157894655</v>
      </c>
      <c r="I19" s="230" t="s">
        <v>22</v>
      </c>
      <c r="J19" s="295" t="s">
        <v>22</v>
      </c>
    </row>
    <row r="20" spans="1:11" ht="15" customHeight="1">
      <c r="A20" s="168"/>
      <c r="B20" s="231">
        <v>2011</v>
      </c>
      <c r="C20" s="232">
        <v>464</v>
      </c>
      <c r="D20" s="292">
        <v>16.582914572864311</v>
      </c>
      <c r="E20" s="232">
        <v>388</v>
      </c>
      <c r="F20" s="293">
        <v>25.974025974025977</v>
      </c>
      <c r="G20" s="232">
        <v>76</v>
      </c>
      <c r="H20" s="293">
        <v>-15.555555555555557</v>
      </c>
      <c r="I20" s="232" t="s">
        <v>22</v>
      </c>
      <c r="J20" s="293" t="s">
        <v>22</v>
      </c>
    </row>
    <row r="21" spans="1:11" ht="15" customHeight="1">
      <c r="A21" s="168"/>
      <c r="B21" s="229">
        <v>2010</v>
      </c>
      <c r="C21" s="230">
        <v>398</v>
      </c>
      <c r="D21" s="294">
        <v>-3.1630170316301616</v>
      </c>
      <c r="E21" s="230">
        <v>308</v>
      </c>
      <c r="F21" s="295">
        <v>-8.3333333333333428</v>
      </c>
      <c r="G21" s="230">
        <v>90</v>
      </c>
      <c r="H21" s="295">
        <v>20</v>
      </c>
      <c r="I21" s="230" t="s">
        <v>22</v>
      </c>
      <c r="J21" s="295" t="s">
        <v>22</v>
      </c>
    </row>
    <row r="22" spans="1:11" ht="15" customHeight="1">
      <c r="A22" s="168"/>
      <c r="B22" s="231">
        <v>2009</v>
      </c>
      <c r="C22" s="232">
        <v>411</v>
      </c>
      <c r="D22" s="292">
        <v>26.073619631901849</v>
      </c>
      <c r="E22" s="232">
        <v>336</v>
      </c>
      <c r="F22" s="293">
        <v>55.555555555555571</v>
      </c>
      <c r="G22" s="232">
        <v>75</v>
      </c>
      <c r="H22" s="293">
        <v>-31.818181818181827</v>
      </c>
      <c r="I22" s="319" t="s">
        <v>22</v>
      </c>
      <c r="J22" s="293" t="s">
        <v>22</v>
      </c>
    </row>
    <row r="23" spans="1:11" ht="15" customHeight="1">
      <c r="A23" s="168"/>
      <c r="B23" s="229">
        <v>2008</v>
      </c>
      <c r="C23" s="230">
        <v>326</v>
      </c>
      <c r="D23" s="294">
        <v>-9.9447513812154682</v>
      </c>
      <c r="E23" s="230">
        <v>216</v>
      </c>
      <c r="F23" s="295">
        <v>-4.424778761061944</v>
      </c>
      <c r="G23" s="230">
        <v>110</v>
      </c>
      <c r="H23" s="295">
        <v>-19.117647058823522</v>
      </c>
      <c r="I23" s="230" t="s">
        <v>22</v>
      </c>
      <c r="J23" s="295" t="s">
        <v>22</v>
      </c>
    </row>
    <row r="24" spans="1:11" ht="15" customHeight="1">
      <c r="A24" s="168"/>
      <c r="B24" s="231">
        <v>2007</v>
      </c>
      <c r="C24" s="232">
        <v>362</v>
      </c>
      <c r="D24" s="292">
        <v>-19.376391982182625</v>
      </c>
      <c r="E24" s="232">
        <v>226</v>
      </c>
      <c r="F24" s="293" t="s">
        <v>22</v>
      </c>
      <c r="G24" s="232">
        <v>136</v>
      </c>
      <c r="H24" s="293" t="s">
        <v>22</v>
      </c>
      <c r="I24" s="232" t="s">
        <v>22</v>
      </c>
      <c r="J24" s="293" t="s">
        <v>22</v>
      </c>
    </row>
    <row r="25" spans="1:11" ht="15" customHeight="1">
      <c r="A25" s="168"/>
      <c r="B25" s="229">
        <v>2006</v>
      </c>
      <c r="C25" s="230">
        <v>449</v>
      </c>
      <c r="D25" s="294">
        <v>6.1465721040189152</v>
      </c>
      <c r="E25" s="230" t="s">
        <v>339</v>
      </c>
      <c r="F25" s="295" t="s">
        <v>22</v>
      </c>
      <c r="G25" s="230" t="s">
        <v>339</v>
      </c>
      <c r="H25" s="295" t="s">
        <v>22</v>
      </c>
      <c r="I25" s="230" t="s">
        <v>22</v>
      </c>
      <c r="J25" s="295" t="s">
        <v>22</v>
      </c>
    </row>
    <row r="26" spans="1:11" ht="15" customHeight="1">
      <c r="A26" s="168"/>
      <c r="B26" s="231">
        <v>2005</v>
      </c>
      <c r="C26" s="232">
        <v>423</v>
      </c>
      <c r="D26" s="292">
        <v>68.52589641434264</v>
      </c>
      <c r="E26" s="232" t="s">
        <v>339</v>
      </c>
      <c r="F26" s="293" t="s">
        <v>22</v>
      </c>
      <c r="G26" s="232" t="s">
        <v>339</v>
      </c>
      <c r="H26" s="293" t="s">
        <v>22</v>
      </c>
      <c r="I26" s="232" t="s">
        <v>22</v>
      </c>
      <c r="J26" s="293" t="s">
        <v>22</v>
      </c>
    </row>
    <row r="27" spans="1:11" ht="15" customHeight="1">
      <c r="A27" s="168"/>
      <c r="B27" s="229">
        <v>2004</v>
      </c>
      <c r="C27" s="230">
        <v>251</v>
      </c>
      <c r="D27" s="294">
        <v>70.748299319727892</v>
      </c>
      <c r="E27" s="230" t="s">
        <v>339</v>
      </c>
      <c r="F27" s="295" t="s">
        <v>22</v>
      </c>
      <c r="G27" s="230" t="s">
        <v>339</v>
      </c>
      <c r="H27" s="295" t="s">
        <v>22</v>
      </c>
      <c r="I27" s="230" t="s">
        <v>22</v>
      </c>
      <c r="J27" s="295" t="s">
        <v>22</v>
      </c>
    </row>
    <row r="28" spans="1:11" ht="15" customHeight="1">
      <c r="A28" s="168"/>
      <c r="B28" s="231">
        <v>2003</v>
      </c>
      <c r="C28" s="232">
        <v>147</v>
      </c>
      <c r="D28" s="292" t="s">
        <v>22</v>
      </c>
      <c r="E28" s="232" t="s">
        <v>339</v>
      </c>
      <c r="F28" s="293" t="s">
        <v>22</v>
      </c>
      <c r="G28" s="232" t="s">
        <v>339</v>
      </c>
      <c r="H28" s="293" t="s">
        <v>22</v>
      </c>
      <c r="I28" s="232" t="s">
        <v>22</v>
      </c>
      <c r="J28" s="293" t="s">
        <v>22</v>
      </c>
      <c r="K28" s="8"/>
    </row>
    <row r="29" spans="1:11" ht="15" customHeight="1">
      <c r="B29" s="116" t="s">
        <v>0</v>
      </c>
      <c r="C29" s="214">
        <v>13979</v>
      </c>
      <c r="D29" s="281" t="s">
        <v>22</v>
      </c>
      <c r="E29" s="214">
        <v>11126</v>
      </c>
      <c r="F29" s="281" t="s">
        <v>22</v>
      </c>
      <c r="G29" s="214">
        <v>1515</v>
      </c>
      <c r="H29" s="281" t="s">
        <v>22</v>
      </c>
      <c r="I29" s="321">
        <v>68</v>
      </c>
      <c r="J29" s="281" t="s">
        <v>22</v>
      </c>
      <c r="K29" s="54"/>
    </row>
    <row r="30" spans="1:11" ht="15" customHeight="1">
      <c r="B30" s="376"/>
      <c r="C30" s="384"/>
      <c r="D30" s="385"/>
      <c r="E30" s="384"/>
      <c r="F30" s="385"/>
      <c r="G30" s="384"/>
      <c r="H30" s="385"/>
      <c r="I30" s="384"/>
      <c r="J30" s="385"/>
      <c r="K30" s="54"/>
    </row>
    <row r="31" spans="1:11" ht="15" customHeight="1">
      <c r="B31" s="377" t="s">
        <v>395</v>
      </c>
    </row>
    <row r="32" spans="1:11" ht="15" customHeight="1">
      <c r="B32" s="377" t="s">
        <v>396</v>
      </c>
    </row>
    <row r="33" spans="2:2" ht="15" customHeight="1">
      <c r="B33" s="377" t="s">
        <v>397</v>
      </c>
    </row>
    <row r="34" spans="2:2" ht="15" customHeight="1">
      <c r="B34" s="377" t="s">
        <v>398</v>
      </c>
    </row>
    <row r="35" spans="2:2" ht="15" customHeight="1">
      <c r="B35" s="377" t="s">
        <v>399</v>
      </c>
    </row>
    <row r="36" spans="2:2" ht="15" customHeight="1">
      <c r="B36" s="377" t="s">
        <v>401</v>
      </c>
    </row>
    <row r="37" spans="2:2" ht="15" customHeight="1">
      <c r="B37" s="377" t="s">
        <v>400</v>
      </c>
    </row>
    <row r="38" spans="2:2" ht="15" customHeight="1">
      <c r="B38" s="377"/>
    </row>
    <row r="39" spans="2:2" s="144" customFormat="1" ht="15" customHeight="1">
      <c r="B39" s="217" t="s">
        <v>193</v>
      </c>
    </row>
    <row r="40" spans="2:2" ht="15" customHeight="1">
      <c r="B40" s="377"/>
    </row>
    <row r="41" spans="2:2" ht="15" customHeight="1">
      <c r="B41" s="377"/>
    </row>
    <row r="42" spans="2:2" ht="15" customHeight="1">
      <c r="B42" s="377"/>
    </row>
  </sheetData>
  <mergeCells count="7">
    <mergeCell ref="B4:B6"/>
    <mergeCell ref="I5:J5"/>
    <mergeCell ref="G5:H5"/>
    <mergeCell ref="E5:F5"/>
    <mergeCell ref="C5:C6"/>
    <mergeCell ref="D5:D6"/>
    <mergeCell ref="C4:I4"/>
  </mergeCells>
  <pageMargins left="0.7" right="0.7" top="0.75" bottom="0.75" header="0.3" footer="0.3"/>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Hoja32"/>
  <dimension ref="B1:P71"/>
  <sheetViews>
    <sheetView workbookViewId="0"/>
  </sheetViews>
  <sheetFormatPr baseColWidth="10" defaultColWidth="11.42578125" defaultRowHeight="15" customHeight="1"/>
  <cols>
    <col min="1" max="1" width="11.42578125" style="1"/>
    <col min="2" max="2" width="28.7109375" style="1" customWidth="1"/>
    <col min="3" max="3" width="5.7109375" style="1" customWidth="1"/>
    <col min="4" max="9" width="12.7109375" style="1" customWidth="1"/>
    <col min="10" max="16384" width="11.42578125" style="1"/>
  </cols>
  <sheetData>
    <row r="1" spans="2:16" ht="15" customHeight="1">
      <c r="B1" s="9" t="s">
        <v>372</v>
      </c>
      <c r="C1" s="9"/>
      <c r="D1" s="7"/>
      <c r="E1" s="7"/>
      <c r="F1" s="7"/>
      <c r="G1" s="7"/>
      <c r="H1" s="7"/>
      <c r="I1" s="7"/>
    </row>
    <row r="2" spans="2:16" ht="15" customHeight="1">
      <c r="B2" s="10" t="s">
        <v>383</v>
      </c>
      <c r="C2" s="10"/>
      <c r="D2" s="7"/>
      <c r="E2" s="7"/>
      <c r="F2" s="7"/>
      <c r="G2" s="7"/>
      <c r="H2" s="7"/>
      <c r="I2" s="7"/>
    </row>
    <row r="3" spans="2:16" ht="15" customHeight="1">
      <c r="B3" s="8"/>
    </row>
    <row r="4" spans="2:16" ht="19.5" customHeight="1">
      <c r="B4" s="66"/>
      <c r="C4" s="108" t="s">
        <v>136</v>
      </c>
      <c r="D4" s="511" t="s">
        <v>163</v>
      </c>
      <c r="E4" s="512"/>
      <c r="F4" s="511" t="s">
        <v>132</v>
      </c>
      <c r="G4" s="512"/>
      <c r="H4" s="511" t="s">
        <v>134</v>
      </c>
      <c r="I4" s="513"/>
    </row>
    <row r="5" spans="2:16" ht="30" customHeight="1">
      <c r="B5" s="109" t="s">
        <v>187</v>
      </c>
      <c r="C5" s="67"/>
      <c r="D5" s="73" t="s">
        <v>146</v>
      </c>
      <c r="E5" s="68" t="s">
        <v>147</v>
      </c>
      <c r="F5" s="73" t="s">
        <v>146</v>
      </c>
      <c r="G5" s="68" t="s">
        <v>147</v>
      </c>
      <c r="H5" s="73" t="s">
        <v>146</v>
      </c>
      <c r="I5" s="69" t="s">
        <v>147</v>
      </c>
    </row>
    <row r="6" spans="2:16" ht="15" customHeight="1">
      <c r="B6" s="509" t="s">
        <v>0</v>
      </c>
      <c r="C6" s="510"/>
      <c r="D6" s="74">
        <v>310</v>
      </c>
      <c r="E6" s="75">
        <v>95</v>
      </c>
      <c r="F6" s="74">
        <v>310</v>
      </c>
      <c r="G6" s="76">
        <v>95</v>
      </c>
      <c r="H6" s="74">
        <v>0</v>
      </c>
      <c r="I6" s="77">
        <v>0</v>
      </c>
      <c r="J6" s="2"/>
      <c r="K6" s="2"/>
      <c r="L6" s="2"/>
      <c r="M6" s="2"/>
      <c r="N6" s="2"/>
      <c r="O6" s="2"/>
      <c r="P6" s="2"/>
    </row>
    <row r="7" spans="2:16" ht="15" customHeight="1">
      <c r="B7" s="485" t="s">
        <v>23</v>
      </c>
      <c r="C7" s="486"/>
      <c r="D7" s="78">
        <v>42</v>
      </c>
      <c r="E7" s="79">
        <v>7</v>
      </c>
      <c r="F7" s="78">
        <v>42</v>
      </c>
      <c r="G7" s="80">
        <v>7</v>
      </c>
      <c r="H7" s="78">
        <v>0</v>
      </c>
      <c r="I7" s="81">
        <v>0</v>
      </c>
    </row>
    <row r="8" spans="2:16" ht="15" customHeight="1">
      <c r="B8" s="503" t="s">
        <v>24</v>
      </c>
      <c r="C8" s="504"/>
      <c r="D8" s="82">
        <v>7</v>
      </c>
      <c r="E8" s="83">
        <v>0</v>
      </c>
      <c r="F8" s="82">
        <v>7</v>
      </c>
      <c r="G8" s="84">
        <v>0</v>
      </c>
      <c r="H8" s="82">
        <v>0</v>
      </c>
      <c r="I8" s="85">
        <v>0</v>
      </c>
    </row>
    <row r="9" spans="2:16" ht="15" customHeight="1">
      <c r="B9" s="483" t="s">
        <v>25</v>
      </c>
      <c r="C9" s="484"/>
      <c r="D9" s="86">
        <v>7</v>
      </c>
      <c r="E9" s="87">
        <v>0</v>
      </c>
      <c r="F9" s="86">
        <v>7</v>
      </c>
      <c r="G9" s="88">
        <v>0</v>
      </c>
      <c r="H9" s="86">
        <v>0</v>
      </c>
      <c r="I9" s="89">
        <v>0</v>
      </c>
    </row>
    <row r="10" spans="2:16" ht="15" customHeight="1">
      <c r="B10" s="503" t="s">
        <v>26</v>
      </c>
      <c r="C10" s="504"/>
      <c r="D10" s="82">
        <v>7</v>
      </c>
      <c r="E10" s="90">
        <v>4</v>
      </c>
      <c r="F10" s="82">
        <v>7</v>
      </c>
      <c r="G10" s="91">
        <v>4</v>
      </c>
      <c r="H10" s="82">
        <v>0</v>
      </c>
      <c r="I10" s="92">
        <v>0</v>
      </c>
    </row>
    <row r="11" spans="2:16" ht="15" customHeight="1">
      <c r="B11" s="483" t="s">
        <v>27</v>
      </c>
      <c r="C11" s="484"/>
      <c r="D11" s="86">
        <v>4</v>
      </c>
      <c r="E11" s="87">
        <v>0</v>
      </c>
      <c r="F11" s="86">
        <v>4</v>
      </c>
      <c r="G11" s="88">
        <v>0</v>
      </c>
      <c r="H11" s="86">
        <v>0</v>
      </c>
      <c r="I11" s="89">
        <v>0</v>
      </c>
    </row>
    <row r="12" spans="2:16" ht="15" customHeight="1">
      <c r="B12" s="503" t="s">
        <v>28</v>
      </c>
      <c r="C12" s="504"/>
      <c r="D12" s="82">
        <v>1</v>
      </c>
      <c r="E12" s="90">
        <v>1</v>
      </c>
      <c r="F12" s="82">
        <v>1</v>
      </c>
      <c r="G12" s="91">
        <v>1</v>
      </c>
      <c r="H12" s="82">
        <v>0</v>
      </c>
      <c r="I12" s="92">
        <v>0</v>
      </c>
    </row>
    <row r="13" spans="2:16" ht="15" customHeight="1">
      <c r="B13" s="483" t="s">
        <v>29</v>
      </c>
      <c r="C13" s="484"/>
      <c r="D13" s="86">
        <v>2</v>
      </c>
      <c r="E13" s="87">
        <v>0</v>
      </c>
      <c r="F13" s="86">
        <v>2</v>
      </c>
      <c r="G13" s="88">
        <v>0</v>
      </c>
      <c r="H13" s="86">
        <v>0</v>
      </c>
      <c r="I13" s="89">
        <v>0</v>
      </c>
    </row>
    <row r="14" spans="2:16" ht="15" customHeight="1">
      <c r="B14" s="503" t="s">
        <v>30</v>
      </c>
      <c r="C14" s="504"/>
      <c r="D14" s="82">
        <v>7</v>
      </c>
      <c r="E14" s="90">
        <v>2</v>
      </c>
      <c r="F14" s="82">
        <v>7</v>
      </c>
      <c r="G14" s="91">
        <v>2</v>
      </c>
      <c r="H14" s="82">
        <v>0</v>
      </c>
      <c r="I14" s="92">
        <v>0</v>
      </c>
    </row>
    <row r="15" spans="2:16" ht="15" customHeight="1">
      <c r="B15" s="483" t="s">
        <v>31</v>
      </c>
      <c r="C15" s="484"/>
      <c r="D15" s="86">
        <v>7</v>
      </c>
      <c r="E15" s="87">
        <v>0</v>
      </c>
      <c r="F15" s="86">
        <v>7</v>
      </c>
      <c r="G15" s="88">
        <v>0</v>
      </c>
      <c r="H15" s="86">
        <v>0</v>
      </c>
      <c r="I15" s="89">
        <v>0</v>
      </c>
    </row>
    <row r="16" spans="2:16" ht="15" customHeight="1">
      <c r="B16" s="485" t="s">
        <v>32</v>
      </c>
      <c r="C16" s="486"/>
      <c r="D16" s="78">
        <v>4</v>
      </c>
      <c r="E16" s="79">
        <v>4</v>
      </c>
      <c r="F16" s="78">
        <v>4</v>
      </c>
      <c r="G16" s="80">
        <v>4</v>
      </c>
      <c r="H16" s="78">
        <v>0</v>
      </c>
      <c r="I16" s="81">
        <v>0</v>
      </c>
    </row>
    <row r="17" spans="2:9" ht="15" customHeight="1">
      <c r="B17" s="503" t="s">
        <v>33</v>
      </c>
      <c r="C17" s="504"/>
      <c r="D17" s="82">
        <v>0</v>
      </c>
      <c r="E17" s="90">
        <v>0</v>
      </c>
      <c r="F17" s="82">
        <v>0</v>
      </c>
      <c r="G17" s="91">
        <v>0</v>
      </c>
      <c r="H17" s="82">
        <v>0</v>
      </c>
      <c r="I17" s="92">
        <v>0</v>
      </c>
    </row>
    <row r="18" spans="2:9" ht="15" customHeight="1">
      <c r="B18" s="483" t="s">
        <v>34</v>
      </c>
      <c r="C18" s="484"/>
      <c r="D18" s="86">
        <v>1</v>
      </c>
      <c r="E18" s="87">
        <v>0</v>
      </c>
      <c r="F18" s="86">
        <v>1</v>
      </c>
      <c r="G18" s="88">
        <v>0</v>
      </c>
      <c r="H18" s="86">
        <v>0</v>
      </c>
      <c r="I18" s="89">
        <v>0</v>
      </c>
    </row>
    <row r="19" spans="2:9" ht="15" customHeight="1">
      <c r="B19" s="503" t="s">
        <v>35</v>
      </c>
      <c r="C19" s="504"/>
      <c r="D19" s="82">
        <v>3</v>
      </c>
      <c r="E19" s="90">
        <v>4</v>
      </c>
      <c r="F19" s="82">
        <v>3</v>
      </c>
      <c r="G19" s="91">
        <v>4</v>
      </c>
      <c r="H19" s="82">
        <v>0</v>
      </c>
      <c r="I19" s="92">
        <v>0</v>
      </c>
    </row>
    <row r="20" spans="2:9" ht="15" customHeight="1">
      <c r="B20" s="485" t="s">
        <v>164</v>
      </c>
      <c r="C20" s="486"/>
      <c r="D20" s="78">
        <v>9</v>
      </c>
      <c r="E20" s="79">
        <v>4</v>
      </c>
      <c r="F20" s="78">
        <v>9</v>
      </c>
      <c r="G20" s="80">
        <v>4</v>
      </c>
      <c r="H20" s="78">
        <v>0</v>
      </c>
      <c r="I20" s="81">
        <v>0</v>
      </c>
    </row>
    <row r="21" spans="2:9" ht="15" customHeight="1">
      <c r="B21" s="485" t="s">
        <v>165</v>
      </c>
      <c r="C21" s="486"/>
      <c r="D21" s="78">
        <v>12</v>
      </c>
      <c r="E21" s="79">
        <v>3</v>
      </c>
      <c r="F21" s="78">
        <v>12</v>
      </c>
      <c r="G21" s="80">
        <v>3</v>
      </c>
      <c r="H21" s="78">
        <v>0</v>
      </c>
      <c r="I21" s="81">
        <v>0</v>
      </c>
    </row>
    <row r="22" spans="2:9" ht="15" customHeight="1">
      <c r="B22" s="485" t="s">
        <v>36</v>
      </c>
      <c r="C22" s="486"/>
      <c r="D22" s="78">
        <v>18</v>
      </c>
      <c r="E22" s="79">
        <v>6</v>
      </c>
      <c r="F22" s="78">
        <v>18</v>
      </c>
      <c r="G22" s="80">
        <v>6</v>
      </c>
      <c r="H22" s="78">
        <v>0</v>
      </c>
      <c r="I22" s="81">
        <v>0</v>
      </c>
    </row>
    <row r="23" spans="2:9" ht="15" customHeight="1">
      <c r="B23" s="503" t="s">
        <v>170</v>
      </c>
      <c r="C23" s="504"/>
      <c r="D23" s="82">
        <v>8</v>
      </c>
      <c r="E23" s="90">
        <v>3</v>
      </c>
      <c r="F23" s="82">
        <v>8</v>
      </c>
      <c r="G23" s="91">
        <v>3</v>
      </c>
      <c r="H23" s="82">
        <v>0</v>
      </c>
      <c r="I23" s="92">
        <v>0</v>
      </c>
    </row>
    <row r="24" spans="2:9" ht="15" customHeight="1">
      <c r="B24" s="483" t="s">
        <v>171</v>
      </c>
      <c r="C24" s="484"/>
      <c r="D24" s="86">
        <v>10</v>
      </c>
      <c r="E24" s="87">
        <v>3</v>
      </c>
      <c r="F24" s="86">
        <v>10</v>
      </c>
      <c r="G24" s="88">
        <v>3</v>
      </c>
      <c r="H24" s="86">
        <v>0</v>
      </c>
      <c r="I24" s="89">
        <v>0</v>
      </c>
    </row>
    <row r="25" spans="2:9" ht="15" customHeight="1">
      <c r="B25" s="485" t="s">
        <v>37</v>
      </c>
      <c r="C25" s="486"/>
      <c r="D25" s="78">
        <v>1</v>
      </c>
      <c r="E25" s="79">
        <v>0</v>
      </c>
      <c r="F25" s="78">
        <v>1</v>
      </c>
      <c r="G25" s="80">
        <v>0</v>
      </c>
      <c r="H25" s="78">
        <v>0</v>
      </c>
      <c r="I25" s="81">
        <v>0</v>
      </c>
    </row>
    <row r="26" spans="2:9" ht="15" customHeight="1">
      <c r="B26" s="485" t="s">
        <v>43</v>
      </c>
      <c r="C26" s="486"/>
      <c r="D26" s="78">
        <v>37</v>
      </c>
      <c r="E26" s="79">
        <v>9</v>
      </c>
      <c r="F26" s="78">
        <v>37</v>
      </c>
      <c r="G26" s="80">
        <v>9</v>
      </c>
      <c r="H26" s="78">
        <v>0</v>
      </c>
      <c r="I26" s="81">
        <v>0</v>
      </c>
    </row>
    <row r="27" spans="2:9" ht="15" customHeight="1">
      <c r="B27" s="503" t="s">
        <v>44</v>
      </c>
      <c r="C27" s="504"/>
      <c r="D27" s="82">
        <v>0</v>
      </c>
      <c r="E27" s="90">
        <v>0</v>
      </c>
      <c r="F27" s="82">
        <v>0</v>
      </c>
      <c r="G27" s="91">
        <v>0</v>
      </c>
      <c r="H27" s="82">
        <v>0</v>
      </c>
      <c r="I27" s="92">
        <v>0</v>
      </c>
    </row>
    <row r="28" spans="2:9" ht="15" customHeight="1">
      <c r="B28" s="483" t="s">
        <v>45</v>
      </c>
      <c r="C28" s="484"/>
      <c r="D28" s="86">
        <v>11</v>
      </c>
      <c r="E28" s="87">
        <v>1</v>
      </c>
      <c r="F28" s="86">
        <v>11</v>
      </c>
      <c r="G28" s="88">
        <v>1</v>
      </c>
      <c r="H28" s="86">
        <v>0</v>
      </c>
      <c r="I28" s="89">
        <v>0</v>
      </c>
    </row>
    <row r="29" spans="2:9" ht="15" customHeight="1">
      <c r="B29" s="503" t="s">
        <v>46</v>
      </c>
      <c r="C29" s="504"/>
      <c r="D29" s="82">
        <v>5</v>
      </c>
      <c r="E29" s="90">
        <v>1</v>
      </c>
      <c r="F29" s="82">
        <v>5</v>
      </c>
      <c r="G29" s="91">
        <v>1</v>
      </c>
      <c r="H29" s="82">
        <v>0</v>
      </c>
      <c r="I29" s="92">
        <v>0</v>
      </c>
    </row>
    <row r="30" spans="2:9" ht="15" customHeight="1">
      <c r="B30" s="483" t="s">
        <v>47</v>
      </c>
      <c r="C30" s="484"/>
      <c r="D30" s="86">
        <v>2</v>
      </c>
      <c r="E30" s="87">
        <v>0</v>
      </c>
      <c r="F30" s="86">
        <v>2</v>
      </c>
      <c r="G30" s="88">
        <v>0</v>
      </c>
      <c r="H30" s="86">
        <v>0</v>
      </c>
      <c r="I30" s="89">
        <v>0</v>
      </c>
    </row>
    <row r="31" spans="2:9" ht="15" customHeight="1">
      <c r="B31" s="503" t="s">
        <v>48</v>
      </c>
      <c r="C31" s="504"/>
      <c r="D31" s="82">
        <v>2</v>
      </c>
      <c r="E31" s="90">
        <v>1</v>
      </c>
      <c r="F31" s="82">
        <v>2</v>
      </c>
      <c r="G31" s="91">
        <v>1</v>
      </c>
      <c r="H31" s="82">
        <v>0</v>
      </c>
      <c r="I31" s="92">
        <v>0</v>
      </c>
    </row>
    <row r="32" spans="2:9" ht="15" customHeight="1">
      <c r="B32" s="483" t="s">
        <v>49</v>
      </c>
      <c r="C32" s="484"/>
      <c r="D32" s="86">
        <v>1</v>
      </c>
      <c r="E32" s="87">
        <v>1</v>
      </c>
      <c r="F32" s="86">
        <v>1</v>
      </c>
      <c r="G32" s="88">
        <v>1</v>
      </c>
      <c r="H32" s="86">
        <v>0</v>
      </c>
      <c r="I32" s="89">
        <v>0</v>
      </c>
    </row>
    <row r="33" spans="2:9" ht="15" customHeight="1">
      <c r="B33" s="503" t="s">
        <v>50</v>
      </c>
      <c r="C33" s="504"/>
      <c r="D33" s="82">
        <v>2</v>
      </c>
      <c r="E33" s="90">
        <v>0</v>
      </c>
      <c r="F33" s="82">
        <v>2</v>
      </c>
      <c r="G33" s="91">
        <v>0</v>
      </c>
      <c r="H33" s="82">
        <v>0</v>
      </c>
      <c r="I33" s="92">
        <v>0</v>
      </c>
    </row>
    <row r="34" spans="2:9" ht="15" customHeight="1">
      <c r="B34" s="483" t="s">
        <v>51</v>
      </c>
      <c r="C34" s="484"/>
      <c r="D34" s="86">
        <v>12</v>
      </c>
      <c r="E34" s="87">
        <v>5</v>
      </c>
      <c r="F34" s="86">
        <v>12</v>
      </c>
      <c r="G34" s="88">
        <v>5</v>
      </c>
      <c r="H34" s="86">
        <v>0</v>
      </c>
      <c r="I34" s="89">
        <v>0</v>
      </c>
    </row>
    <row r="35" spans="2:9" ht="15" customHeight="1">
      <c r="B35" s="503" t="s">
        <v>52</v>
      </c>
      <c r="C35" s="504"/>
      <c r="D35" s="82">
        <v>2</v>
      </c>
      <c r="E35" s="90">
        <v>0</v>
      </c>
      <c r="F35" s="82">
        <v>2</v>
      </c>
      <c r="G35" s="91">
        <v>0</v>
      </c>
      <c r="H35" s="82">
        <v>0</v>
      </c>
      <c r="I35" s="92">
        <v>0</v>
      </c>
    </row>
    <row r="36" spans="2:9" ht="15" customHeight="1">
      <c r="B36" s="485" t="s">
        <v>76</v>
      </c>
      <c r="C36" s="486"/>
      <c r="D36" s="78">
        <v>20</v>
      </c>
      <c r="E36" s="79">
        <v>4</v>
      </c>
      <c r="F36" s="78">
        <v>20</v>
      </c>
      <c r="G36" s="80">
        <v>4</v>
      </c>
      <c r="H36" s="78">
        <v>0</v>
      </c>
      <c r="I36" s="81">
        <v>0</v>
      </c>
    </row>
    <row r="37" spans="2:9" ht="15" customHeight="1">
      <c r="B37" s="503" t="s">
        <v>38</v>
      </c>
      <c r="C37" s="504"/>
      <c r="D37" s="82">
        <v>7</v>
      </c>
      <c r="E37" s="90">
        <v>3</v>
      </c>
      <c r="F37" s="82">
        <v>7</v>
      </c>
      <c r="G37" s="91">
        <v>3</v>
      </c>
      <c r="H37" s="82">
        <v>0</v>
      </c>
      <c r="I37" s="92">
        <v>0</v>
      </c>
    </row>
    <row r="38" spans="2:9" ht="15" customHeight="1">
      <c r="B38" s="483" t="s">
        <v>39</v>
      </c>
      <c r="C38" s="484"/>
      <c r="D38" s="86">
        <v>2</v>
      </c>
      <c r="E38" s="87">
        <v>0</v>
      </c>
      <c r="F38" s="86">
        <v>2</v>
      </c>
      <c r="G38" s="88">
        <v>0</v>
      </c>
      <c r="H38" s="86">
        <v>0</v>
      </c>
      <c r="I38" s="89">
        <v>0</v>
      </c>
    </row>
    <row r="39" spans="2:9" ht="15" customHeight="1">
      <c r="B39" s="503" t="s">
        <v>40</v>
      </c>
      <c r="C39" s="504"/>
      <c r="D39" s="82">
        <v>3</v>
      </c>
      <c r="E39" s="90">
        <v>0</v>
      </c>
      <c r="F39" s="82">
        <v>3</v>
      </c>
      <c r="G39" s="91">
        <v>0</v>
      </c>
      <c r="H39" s="82">
        <v>0</v>
      </c>
      <c r="I39" s="92">
        <v>0</v>
      </c>
    </row>
    <row r="40" spans="2:9" ht="15" customHeight="1">
      <c r="B40" s="483" t="s">
        <v>41</v>
      </c>
      <c r="C40" s="484"/>
      <c r="D40" s="86">
        <v>1</v>
      </c>
      <c r="E40" s="87">
        <v>0</v>
      </c>
      <c r="F40" s="86">
        <v>1</v>
      </c>
      <c r="G40" s="88">
        <v>0</v>
      </c>
      <c r="H40" s="86">
        <v>0</v>
      </c>
      <c r="I40" s="89">
        <v>0</v>
      </c>
    </row>
    <row r="41" spans="2:9" ht="15" customHeight="1">
      <c r="B41" s="503" t="s">
        <v>42</v>
      </c>
      <c r="C41" s="504"/>
      <c r="D41" s="82">
        <v>7</v>
      </c>
      <c r="E41" s="90">
        <v>1</v>
      </c>
      <c r="F41" s="82">
        <v>7</v>
      </c>
      <c r="G41" s="91">
        <v>1</v>
      </c>
      <c r="H41" s="82">
        <v>0</v>
      </c>
      <c r="I41" s="92">
        <v>0</v>
      </c>
    </row>
    <row r="42" spans="2:9" ht="15" customHeight="1">
      <c r="B42" s="485" t="s">
        <v>53</v>
      </c>
      <c r="C42" s="486"/>
      <c r="D42" s="78">
        <v>19</v>
      </c>
      <c r="E42" s="79">
        <v>11</v>
      </c>
      <c r="F42" s="78">
        <v>19</v>
      </c>
      <c r="G42" s="80">
        <v>11</v>
      </c>
      <c r="H42" s="78">
        <v>0</v>
      </c>
      <c r="I42" s="81">
        <v>0</v>
      </c>
    </row>
    <row r="43" spans="2:9" ht="15" customHeight="1">
      <c r="B43" s="503" t="s">
        <v>54</v>
      </c>
      <c r="C43" s="504"/>
      <c r="D43" s="82">
        <v>13</v>
      </c>
      <c r="E43" s="90">
        <v>6</v>
      </c>
      <c r="F43" s="82">
        <v>13</v>
      </c>
      <c r="G43" s="91">
        <v>6</v>
      </c>
      <c r="H43" s="82">
        <v>0</v>
      </c>
      <c r="I43" s="92">
        <v>0</v>
      </c>
    </row>
    <row r="44" spans="2:9" ht="15" customHeight="1">
      <c r="B44" s="483" t="s">
        <v>55</v>
      </c>
      <c r="C44" s="484"/>
      <c r="D44" s="86">
        <v>1</v>
      </c>
      <c r="E44" s="87">
        <v>2</v>
      </c>
      <c r="F44" s="86">
        <v>1</v>
      </c>
      <c r="G44" s="88">
        <v>2</v>
      </c>
      <c r="H44" s="86">
        <v>0</v>
      </c>
      <c r="I44" s="89">
        <v>0</v>
      </c>
    </row>
    <row r="45" spans="2:9" ht="15" customHeight="1">
      <c r="B45" s="503" t="s">
        <v>56</v>
      </c>
      <c r="C45" s="504"/>
      <c r="D45" s="82">
        <v>0</v>
      </c>
      <c r="E45" s="90">
        <v>0</v>
      </c>
      <c r="F45" s="82">
        <v>0</v>
      </c>
      <c r="G45" s="91">
        <v>0</v>
      </c>
      <c r="H45" s="82">
        <v>0</v>
      </c>
      <c r="I45" s="92">
        <v>0</v>
      </c>
    </row>
    <row r="46" spans="2:9" ht="15" customHeight="1">
      <c r="B46" s="483" t="s">
        <v>57</v>
      </c>
      <c r="C46" s="484"/>
      <c r="D46" s="86">
        <v>5</v>
      </c>
      <c r="E46" s="87">
        <v>3</v>
      </c>
      <c r="F46" s="86">
        <v>5</v>
      </c>
      <c r="G46" s="88">
        <v>3</v>
      </c>
      <c r="H46" s="86">
        <v>0</v>
      </c>
      <c r="I46" s="89">
        <v>0</v>
      </c>
    </row>
    <row r="47" spans="2:9" ht="15" customHeight="1">
      <c r="B47" s="485" t="s">
        <v>96</v>
      </c>
      <c r="C47" s="486"/>
      <c r="D47" s="78">
        <v>47</v>
      </c>
      <c r="E47" s="79">
        <v>18</v>
      </c>
      <c r="F47" s="78">
        <v>47</v>
      </c>
      <c r="G47" s="80">
        <v>18</v>
      </c>
      <c r="H47" s="78">
        <v>0</v>
      </c>
      <c r="I47" s="81">
        <v>0</v>
      </c>
    </row>
    <row r="48" spans="2:9" ht="15" customHeight="1">
      <c r="B48" s="503" t="s">
        <v>99</v>
      </c>
      <c r="C48" s="504"/>
      <c r="D48" s="82">
        <v>15</v>
      </c>
      <c r="E48" s="90">
        <v>3</v>
      </c>
      <c r="F48" s="82">
        <v>15</v>
      </c>
      <c r="G48" s="91">
        <v>3</v>
      </c>
      <c r="H48" s="82">
        <v>0</v>
      </c>
      <c r="I48" s="92">
        <v>0</v>
      </c>
    </row>
    <row r="49" spans="2:9" ht="15" customHeight="1">
      <c r="B49" s="483" t="s">
        <v>100</v>
      </c>
      <c r="C49" s="484"/>
      <c r="D49" s="86">
        <v>7</v>
      </c>
      <c r="E49" s="87">
        <v>4</v>
      </c>
      <c r="F49" s="86">
        <v>7</v>
      </c>
      <c r="G49" s="88">
        <v>4</v>
      </c>
      <c r="H49" s="86">
        <v>0</v>
      </c>
      <c r="I49" s="89">
        <v>0</v>
      </c>
    </row>
    <row r="50" spans="2:9" ht="15" customHeight="1">
      <c r="B50" s="503" t="s">
        <v>101</v>
      </c>
      <c r="C50" s="504"/>
      <c r="D50" s="82">
        <v>25</v>
      </c>
      <c r="E50" s="90">
        <v>11</v>
      </c>
      <c r="F50" s="82">
        <v>25</v>
      </c>
      <c r="G50" s="91">
        <v>11</v>
      </c>
      <c r="H50" s="82">
        <v>0</v>
      </c>
      <c r="I50" s="92">
        <v>0</v>
      </c>
    </row>
    <row r="51" spans="2:9" ht="15" customHeight="1">
      <c r="B51" s="485" t="s">
        <v>58</v>
      </c>
      <c r="C51" s="486"/>
      <c r="D51" s="78">
        <v>5</v>
      </c>
      <c r="E51" s="79">
        <v>0</v>
      </c>
      <c r="F51" s="78">
        <v>5</v>
      </c>
      <c r="G51" s="80">
        <v>0</v>
      </c>
      <c r="H51" s="78">
        <v>0</v>
      </c>
      <c r="I51" s="81">
        <v>0</v>
      </c>
    </row>
    <row r="52" spans="2:9" ht="15" customHeight="1">
      <c r="B52" s="503" t="s">
        <v>59</v>
      </c>
      <c r="C52" s="504"/>
      <c r="D52" s="82">
        <v>2</v>
      </c>
      <c r="E52" s="90">
        <v>0</v>
      </c>
      <c r="F52" s="82">
        <v>2</v>
      </c>
      <c r="G52" s="91">
        <v>0</v>
      </c>
      <c r="H52" s="82">
        <v>0</v>
      </c>
      <c r="I52" s="92">
        <v>0</v>
      </c>
    </row>
    <row r="53" spans="2:9" ht="15" customHeight="1">
      <c r="B53" s="483" t="s">
        <v>60</v>
      </c>
      <c r="C53" s="484"/>
      <c r="D53" s="86">
        <v>3</v>
      </c>
      <c r="E53" s="87">
        <v>0</v>
      </c>
      <c r="F53" s="86">
        <v>3</v>
      </c>
      <c r="G53" s="88">
        <v>0</v>
      </c>
      <c r="H53" s="86">
        <v>0</v>
      </c>
      <c r="I53" s="89">
        <v>0</v>
      </c>
    </row>
    <row r="54" spans="2:9" ht="15" customHeight="1">
      <c r="B54" s="485" t="s">
        <v>61</v>
      </c>
      <c r="C54" s="486"/>
      <c r="D54" s="78">
        <v>17</v>
      </c>
      <c r="E54" s="79">
        <v>4</v>
      </c>
      <c r="F54" s="78">
        <v>17</v>
      </c>
      <c r="G54" s="80">
        <v>4</v>
      </c>
      <c r="H54" s="78">
        <v>0</v>
      </c>
      <c r="I54" s="81">
        <v>0</v>
      </c>
    </row>
    <row r="55" spans="2:9" ht="15" customHeight="1">
      <c r="B55" s="503" t="s">
        <v>172</v>
      </c>
      <c r="C55" s="504"/>
      <c r="D55" s="82">
        <v>9</v>
      </c>
      <c r="E55" s="90">
        <v>3</v>
      </c>
      <c r="F55" s="82">
        <v>9</v>
      </c>
      <c r="G55" s="91">
        <v>3</v>
      </c>
      <c r="H55" s="82">
        <v>0</v>
      </c>
      <c r="I55" s="92">
        <v>0</v>
      </c>
    </row>
    <row r="56" spans="2:9" ht="15" customHeight="1">
      <c r="B56" s="483" t="s">
        <v>62</v>
      </c>
      <c r="C56" s="484"/>
      <c r="D56" s="86">
        <v>1</v>
      </c>
      <c r="E56" s="87">
        <v>0</v>
      </c>
      <c r="F56" s="86">
        <v>1</v>
      </c>
      <c r="G56" s="88">
        <v>0</v>
      </c>
      <c r="H56" s="86">
        <v>0</v>
      </c>
      <c r="I56" s="89">
        <v>0</v>
      </c>
    </row>
    <row r="57" spans="2:9" ht="15" customHeight="1">
      <c r="B57" s="503" t="s">
        <v>63</v>
      </c>
      <c r="C57" s="504"/>
      <c r="D57" s="82">
        <v>1</v>
      </c>
      <c r="E57" s="90">
        <v>1</v>
      </c>
      <c r="F57" s="82">
        <v>1</v>
      </c>
      <c r="G57" s="91">
        <v>1</v>
      </c>
      <c r="H57" s="82">
        <v>0</v>
      </c>
      <c r="I57" s="92">
        <v>0</v>
      </c>
    </row>
    <row r="58" spans="2:9" ht="15" customHeight="1">
      <c r="B58" s="483" t="s">
        <v>64</v>
      </c>
      <c r="C58" s="484"/>
      <c r="D58" s="86">
        <v>6</v>
      </c>
      <c r="E58" s="87">
        <v>0</v>
      </c>
      <c r="F58" s="86">
        <v>6</v>
      </c>
      <c r="G58" s="88">
        <v>0</v>
      </c>
      <c r="H58" s="86">
        <v>0</v>
      </c>
      <c r="I58" s="89">
        <v>0</v>
      </c>
    </row>
    <row r="59" spans="2:9" ht="15" customHeight="1">
      <c r="B59" s="485" t="s">
        <v>166</v>
      </c>
      <c r="C59" s="486"/>
      <c r="D59" s="78">
        <v>50</v>
      </c>
      <c r="E59" s="79">
        <v>15</v>
      </c>
      <c r="F59" s="78">
        <v>50</v>
      </c>
      <c r="G59" s="80">
        <v>15</v>
      </c>
      <c r="H59" s="78">
        <v>0</v>
      </c>
      <c r="I59" s="81">
        <v>0</v>
      </c>
    </row>
    <row r="60" spans="2:9" ht="15" customHeight="1">
      <c r="B60" s="485" t="s">
        <v>167</v>
      </c>
      <c r="C60" s="486"/>
      <c r="D60" s="78">
        <v>15</v>
      </c>
      <c r="E60" s="79">
        <v>2</v>
      </c>
      <c r="F60" s="78">
        <v>15</v>
      </c>
      <c r="G60" s="80">
        <v>2</v>
      </c>
      <c r="H60" s="78">
        <v>0</v>
      </c>
      <c r="I60" s="81">
        <v>0</v>
      </c>
    </row>
    <row r="61" spans="2:9" ht="15" customHeight="1">
      <c r="B61" s="485" t="s">
        <v>168</v>
      </c>
      <c r="C61" s="486"/>
      <c r="D61" s="78">
        <v>2</v>
      </c>
      <c r="E61" s="79">
        <v>1</v>
      </c>
      <c r="F61" s="78">
        <v>2</v>
      </c>
      <c r="G61" s="80">
        <v>1</v>
      </c>
      <c r="H61" s="78">
        <v>0</v>
      </c>
      <c r="I61" s="81">
        <v>0</v>
      </c>
    </row>
    <row r="62" spans="2:9" ht="15" customHeight="1">
      <c r="B62" s="485" t="s">
        <v>65</v>
      </c>
      <c r="C62" s="486"/>
      <c r="D62" s="78">
        <v>5</v>
      </c>
      <c r="E62" s="79">
        <v>3</v>
      </c>
      <c r="F62" s="78">
        <v>5</v>
      </c>
      <c r="G62" s="80">
        <v>3</v>
      </c>
      <c r="H62" s="78">
        <v>0</v>
      </c>
      <c r="I62" s="81">
        <v>0</v>
      </c>
    </row>
    <row r="63" spans="2:9" ht="15" customHeight="1">
      <c r="B63" s="503" t="s">
        <v>102</v>
      </c>
      <c r="C63" s="504"/>
      <c r="D63" s="82">
        <v>2</v>
      </c>
      <c r="E63" s="90">
        <v>3</v>
      </c>
      <c r="F63" s="82">
        <v>2</v>
      </c>
      <c r="G63" s="91">
        <v>3</v>
      </c>
      <c r="H63" s="82">
        <v>0</v>
      </c>
      <c r="I63" s="92">
        <v>0</v>
      </c>
    </row>
    <row r="64" spans="2:9" ht="15" customHeight="1">
      <c r="B64" s="483" t="s">
        <v>104</v>
      </c>
      <c r="C64" s="484"/>
      <c r="D64" s="86">
        <v>3</v>
      </c>
      <c r="E64" s="87">
        <v>0</v>
      </c>
      <c r="F64" s="86">
        <v>3</v>
      </c>
      <c r="G64" s="88">
        <v>0</v>
      </c>
      <c r="H64" s="86">
        <v>0</v>
      </c>
      <c r="I64" s="89">
        <v>0</v>
      </c>
    </row>
    <row r="65" spans="2:9" ht="15" customHeight="1">
      <c r="B65" s="503" t="s">
        <v>103</v>
      </c>
      <c r="C65" s="504"/>
      <c r="D65" s="82">
        <v>0</v>
      </c>
      <c r="E65" s="90">
        <v>0</v>
      </c>
      <c r="F65" s="82">
        <v>0</v>
      </c>
      <c r="G65" s="91">
        <v>0</v>
      </c>
      <c r="H65" s="82">
        <v>0</v>
      </c>
      <c r="I65" s="92">
        <v>0</v>
      </c>
    </row>
    <row r="66" spans="2:9" ht="15" customHeight="1">
      <c r="B66" s="485" t="s">
        <v>169</v>
      </c>
      <c r="C66" s="486"/>
      <c r="D66" s="78">
        <v>2</v>
      </c>
      <c r="E66" s="79">
        <v>3</v>
      </c>
      <c r="F66" s="78">
        <v>2</v>
      </c>
      <c r="G66" s="80">
        <v>3</v>
      </c>
      <c r="H66" s="78">
        <v>0</v>
      </c>
      <c r="I66" s="81">
        <v>0</v>
      </c>
    </row>
    <row r="67" spans="2:9" ht="15" customHeight="1">
      <c r="B67" s="485" t="s">
        <v>66</v>
      </c>
      <c r="C67" s="486"/>
      <c r="D67" s="78">
        <v>1</v>
      </c>
      <c r="E67" s="79">
        <v>0</v>
      </c>
      <c r="F67" s="78">
        <v>1</v>
      </c>
      <c r="G67" s="80">
        <v>0</v>
      </c>
      <c r="H67" s="78">
        <v>0</v>
      </c>
      <c r="I67" s="81">
        <v>0</v>
      </c>
    </row>
    <row r="68" spans="2:9" ht="15" customHeight="1">
      <c r="B68" s="493" t="s">
        <v>67</v>
      </c>
      <c r="C68" s="494"/>
      <c r="D68" s="97">
        <v>4</v>
      </c>
      <c r="E68" s="98">
        <v>1</v>
      </c>
      <c r="F68" s="97">
        <v>4</v>
      </c>
      <c r="G68" s="99">
        <v>1</v>
      </c>
      <c r="H68" s="97">
        <v>0</v>
      </c>
      <c r="I68" s="100">
        <v>0</v>
      </c>
    </row>
    <row r="69" spans="2:9" ht="15" hidden="1" customHeight="1">
      <c r="B69" s="514" t="s">
        <v>345</v>
      </c>
      <c r="C69" s="515"/>
      <c r="D69" s="93">
        <v>0</v>
      </c>
      <c r="E69" s="373">
        <v>0</v>
      </c>
      <c r="F69" s="93">
        <v>0</v>
      </c>
      <c r="G69" s="374">
        <v>0</v>
      </c>
      <c r="H69" s="93">
        <v>0</v>
      </c>
      <c r="I69" s="375">
        <v>0</v>
      </c>
    </row>
    <row r="70" spans="2:9" ht="15" customHeight="1">
      <c r="C70" s="101"/>
      <c r="E70" s="102"/>
      <c r="G70" s="101"/>
    </row>
    <row r="71" spans="2:9" ht="15" customHeight="1">
      <c r="B71" s="17" t="s">
        <v>193</v>
      </c>
    </row>
  </sheetData>
  <mergeCells count="67">
    <mergeCell ref="D4:E4"/>
    <mergeCell ref="F4:G4"/>
    <mergeCell ref="H4:I4"/>
    <mergeCell ref="B69:C69"/>
    <mergeCell ref="B6:C6"/>
    <mergeCell ref="B7:C7"/>
    <mergeCell ref="B8:C8"/>
    <mergeCell ref="B9:C9"/>
    <mergeCell ref="B10:C10"/>
    <mergeCell ref="B22:C22"/>
    <mergeCell ref="B11:C11"/>
    <mergeCell ref="B12:C12"/>
    <mergeCell ref="B13:C13"/>
    <mergeCell ref="B14:C14"/>
    <mergeCell ref="B15:C15"/>
    <mergeCell ref="B16:C16"/>
    <mergeCell ref="B17:C17"/>
    <mergeCell ref="B18:C18"/>
    <mergeCell ref="B19:C19"/>
    <mergeCell ref="B20:C20"/>
    <mergeCell ref="B21:C21"/>
    <mergeCell ref="B34:C34"/>
    <mergeCell ref="B23:C23"/>
    <mergeCell ref="B24:C24"/>
    <mergeCell ref="B25:C25"/>
    <mergeCell ref="B26:C26"/>
    <mergeCell ref="B27:C27"/>
    <mergeCell ref="B28:C28"/>
    <mergeCell ref="B29:C29"/>
    <mergeCell ref="B30:C30"/>
    <mergeCell ref="B31:C31"/>
    <mergeCell ref="B32:C32"/>
    <mergeCell ref="B33:C33"/>
    <mergeCell ref="B46:C46"/>
    <mergeCell ref="B35:C35"/>
    <mergeCell ref="B36:C36"/>
    <mergeCell ref="B37:C37"/>
    <mergeCell ref="B38:C38"/>
    <mergeCell ref="B39:C39"/>
    <mergeCell ref="B40:C40"/>
    <mergeCell ref="B41:C41"/>
    <mergeCell ref="B42:C42"/>
    <mergeCell ref="B43:C43"/>
    <mergeCell ref="B44:C44"/>
    <mergeCell ref="B45:C45"/>
    <mergeCell ref="B58:C58"/>
    <mergeCell ref="B47:C47"/>
    <mergeCell ref="B48:C48"/>
    <mergeCell ref="B49:C49"/>
    <mergeCell ref="B50:C50"/>
    <mergeCell ref="B51:C51"/>
    <mergeCell ref="B52:C52"/>
    <mergeCell ref="B53:C53"/>
    <mergeCell ref="B54:C54"/>
    <mergeCell ref="B55:C55"/>
    <mergeCell ref="B56:C56"/>
    <mergeCell ref="B57:C57"/>
    <mergeCell ref="B65:C65"/>
    <mergeCell ref="B66:C66"/>
    <mergeCell ref="B67:C67"/>
    <mergeCell ref="B68:C68"/>
    <mergeCell ref="B59:C59"/>
    <mergeCell ref="B60:C60"/>
    <mergeCell ref="B61:C61"/>
    <mergeCell ref="B62:C62"/>
    <mergeCell ref="B63:C63"/>
    <mergeCell ref="B64:C64"/>
  </mergeCells>
  <pageMargins left="0.75" right="0.75" top="1" bottom="1" header="0" footer="0"/>
  <pageSetup paperSize="9" scale="50" orientation="portrait" r:id="rId1"/>
  <headerFooter alignWithMargins="0"/>
  <colBreaks count="1" manualBreakCount="1">
    <brk id="9" max="1048575" man="1"/>
  </colBreaks>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Hoja33"/>
  <dimension ref="B1:L71"/>
  <sheetViews>
    <sheetView workbookViewId="0"/>
  </sheetViews>
  <sheetFormatPr baseColWidth="10" defaultColWidth="11.42578125" defaultRowHeight="15" customHeight="1"/>
  <cols>
    <col min="1" max="1" width="11.42578125" style="1"/>
    <col min="2" max="2" width="28.7109375" style="1" customWidth="1"/>
    <col min="3" max="3" width="5.7109375" style="1" customWidth="1"/>
    <col min="4" max="9" width="12.7109375" style="1" customWidth="1"/>
    <col min="10" max="16384" width="11.42578125" style="1"/>
  </cols>
  <sheetData>
    <row r="1" spans="2:12" ht="15" customHeight="1">
      <c r="B1" s="9" t="s">
        <v>373</v>
      </c>
      <c r="C1" s="9"/>
      <c r="D1" s="7"/>
      <c r="E1" s="7"/>
      <c r="F1" s="7"/>
      <c r="G1" s="7"/>
      <c r="H1" s="7"/>
      <c r="I1" s="7"/>
    </row>
    <row r="2" spans="2:12" ht="15" customHeight="1">
      <c r="B2" s="10" t="s">
        <v>382</v>
      </c>
      <c r="C2" s="10"/>
      <c r="D2" s="7"/>
      <c r="E2" s="7"/>
      <c r="F2" s="7"/>
      <c r="G2" s="7"/>
      <c r="H2" s="7"/>
      <c r="I2" s="7"/>
    </row>
    <row r="3" spans="2:12" ht="15" customHeight="1">
      <c r="B3" s="8"/>
    </row>
    <row r="4" spans="2:12" ht="19.5" customHeight="1">
      <c r="B4" s="66"/>
      <c r="C4" s="108" t="s">
        <v>136</v>
      </c>
      <c r="D4" s="516" t="s">
        <v>163</v>
      </c>
      <c r="E4" s="517"/>
      <c r="F4" s="516" t="s">
        <v>132</v>
      </c>
      <c r="G4" s="518"/>
      <c r="H4" s="516" t="s">
        <v>134</v>
      </c>
      <c r="I4" s="519"/>
    </row>
    <row r="5" spans="2:12" ht="30" customHeight="1">
      <c r="B5" s="109" t="s">
        <v>187</v>
      </c>
      <c r="C5" s="67"/>
      <c r="D5" s="71" t="s">
        <v>146</v>
      </c>
      <c r="E5" s="72" t="s">
        <v>147</v>
      </c>
      <c r="F5" s="73" t="s">
        <v>146</v>
      </c>
      <c r="G5" s="68" t="s">
        <v>147</v>
      </c>
      <c r="H5" s="73" t="s">
        <v>146</v>
      </c>
      <c r="I5" s="69" t="s">
        <v>147</v>
      </c>
    </row>
    <row r="6" spans="2:12" ht="15" customHeight="1">
      <c r="B6" s="509" t="s">
        <v>0</v>
      </c>
      <c r="C6" s="510"/>
      <c r="D6" s="74">
        <v>11116</v>
      </c>
      <c r="E6" s="75">
        <v>2863</v>
      </c>
      <c r="F6" s="74">
        <v>3908</v>
      </c>
      <c r="G6" s="76">
        <v>1028</v>
      </c>
      <c r="H6" s="74">
        <v>7208</v>
      </c>
      <c r="I6" s="77">
        <v>1835</v>
      </c>
      <c r="K6" s="2"/>
      <c r="L6" s="2"/>
    </row>
    <row r="7" spans="2:12" ht="15" customHeight="1">
      <c r="B7" s="485" t="s">
        <v>23</v>
      </c>
      <c r="C7" s="486"/>
      <c r="D7" s="78">
        <v>2594</v>
      </c>
      <c r="E7" s="79">
        <v>366</v>
      </c>
      <c r="F7" s="78">
        <v>613</v>
      </c>
      <c r="G7" s="80">
        <v>75</v>
      </c>
      <c r="H7" s="78">
        <v>1981</v>
      </c>
      <c r="I7" s="81">
        <v>291</v>
      </c>
    </row>
    <row r="8" spans="2:12" ht="15" customHeight="1">
      <c r="B8" s="503" t="s">
        <v>24</v>
      </c>
      <c r="C8" s="504"/>
      <c r="D8" s="82">
        <v>203</v>
      </c>
      <c r="E8" s="83">
        <v>44</v>
      </c>
      <c r="F8" s="82">
        <v>54</v>
      </c>
      <c r="G8" s="84">
        <v>10</v>
      </c>
      <c r="H8" s="82">
        <v>149</v>
      </c>
      <c r="I8" s="85">
        <v>34</v>
      </c>
    </row>
    <row r="9" spans="2:12" ht="15" customHeight="1">
      <c r="B9" s="483" t="s">
        <v>25</v>
      </c>
      <c r="C9" s="484"/>
      <c r="D9" s="86">
        <v>432</v>
      </c>
      <c r="E9" s="87">
        <v>21</v>
      </c>
      <c r="F9" s="86">
        <v>98</v>
      </c>
      <c r="G9" s="88">
        <v>3</v>
      </c>
      <c r="H9" s="86">
        <v>334</v>
      </c>
      <c r="I9" s="89">
        <v>18</v>
      </c>
    </row>
    <row r="10" spans="2:12" ht="15" customHeight="1">
      <c r="B10" s="503" t="s">
        <v>26</v>
      </c>
      <c r="C10" s="504"/>
      <c r="D10" s="82">
        <v>210</v>
      </c>
      <c r="E10" s="90">
        <v>28</v>
      </c>
      <c r="F10" s="82">
        <v>50</v>
      </c>
      <c r="G10" s="91">
        <v>10</v>
      </c>
      <c r="H10" s="82">
        <v>160</v>
      </c>
      <c r="I10" s="92">
        <v>18</v>
      </c>
    </row>
    <row r="11" spans="2:12" ht="15" customHeight="1">
      <c r="B11" s="483" t="s">
        <v>27</v>
      </c>
      <c r="C11" s="484"/>
      <c r="D11" s="86">
        <v>428</v>
      </c>
      <c r="E11" s="87">
        <v>71</v>
      </c>
      <c r="F11" s="86">
        <v>99</v>
      </c>
      <c r="G11" s="88">
        <v>8</v>
      </c>
      <c r="H11" s="86">
        <v>329</v>
      </c>
      <c r="I11" s="89">
        <v>63</v>
      </c>
    </row>
    <row r="12" spans="2:12" ht="15" customHeight="1">
      <c r="B12" s="503" t="s">
        <v>28</v>
      </c>
      <c r="C12" s="504"/>
      <c r="D12" s="82">
        <v>83</v>
      </c>
      <c r="E12" s="90">
        <v>16</v>
      </c>
      <c r="F12" s="82">
        <v>16</v>
      </c>
      <c r="G12" s="91">
        <v>4</v>
      </c>
      <c r="H12" s="82">
        <v>67</v>
      </c>
      <c r="I12" s="92">
        <v>12</v>
      </c>
    </row>
    <row r="13" spans="2:12" ht="15" customHeight="1">
      <c r="B13" s="483" t="s">
        <v>29</v>
      </c>
      <c r="C13" s="484"/>
      <c r="D13" s="86">
        <v>252</v>
      </c>
      <c r="E13" s="87">
        <v>31</v>
      </c>
      <c r="F13" s="86">
        <v>60</v>
      </c>
      <c r="G13" s="88">
        <v>6</v>
      </c>
      <c r="H13" s="86">
        <v>192</v>
      </c>
      <c r="I13" s="89">
        <v>25</v>
      </c>
    </row>
    <row r="14" spans="2:12" ht="15" customHeight="1">
      <c r="B14" s="503" t="s">
        <v>30</v>
      </c>
      <c r="C14" s="504"/>
      <c r="D14" s="82">
        <v>480</v>
      </c>
      <c r="E14" s="90">
        <v>97</v>
      </c>
      <c r="F14" s="82">
        <v>113</v>
      </c>
      <c r="G14" s="91">
        <v>24</v>
      </c>
      <c r="H14" s="82">
        <v>367</v>
      </c>
      <c r="I14" s="92">
        <v>73</v>
      </c>
    </row>
    <row r="15" spans="2:12" ht="15" customHeight="1">
      <c r="B15" s="483" t="s">
        <v>31</v>
      </c>
      <c r="C15" s="484"/>
      <c r="D15" s="86">
        <v>506</v>
      </c>
      <c r="E15" s="87">
        <v>58</v>
      </c>
      <c r="F15" s="86">
        <v>123</v>
      </c>
      <c r="G15" s="88">
        <v>10</v>
      </c>
      <c r="H15" s="86">
        <v>383</v>
      </c>
      <c r="I15" s="89">
        <v>48</v>
      </c>
    </row>
    <row r="16" spans="2:12" ht="15" customHeight="1">
      <c r="B16" s="485" t="s">
        <v>32</v>
      </c>
      <c r="C16" s="486"/>
      <c r="D16" s="78">
        <v>292</v>
      </c>
      <c r="E16" s="79">
        <v>129</v>
      </c>
      <c r="F16" s="78">
        <v>131</v>
      </c>
      <c r="G16" s="80">
        <v>62</v>
      </c>
      <c r="H16" s="78">
        <v>161</v>
      </c>
      <c r="I16" s="81">
        <v>67</v>
      </c>
    </row>
    <row r="17" spans="2:9" ht="15" customHeight="1">
      <c r="B17" s="503" t="s">
        <v>33</v>
      </c>
      <c r="C17" s="504"/>
      <c r="D17" s="82">
        <v>54</v>
      </c>
      <c r="E17" s="90">
        <v>32</v>
      </c>
      <c r="F17" s="82">
        <v>26</v>
      </c>
      <c r="G17" s="91">
        <v>16</v>
      </c>
      <c r="H17" s="82">
        <v>28</v>
      </c>
      <c r="I17" s="92">
        <v>16</v>
      </c>
    </row>
    <row r="18" spans="2:9" ht="15" customHeight="1">
      <c r="B18" s="483" t="s">
        <v>34</v>
      </c>
      <c r="C18" s="484"/>
      <c r="D18" s="86">
        <v>29</v>
      </c>
      <c r="E18" s="87">
        <v>10</v>
      </c>
      <c r="F18" s="86">
        <v>14</v>
      </c>
      <c r="G18" s="88">
        <v>5</v>
      </c>
      <c r="H18" s="86">
        <v>15</v>
      </c>
      <c r="I18" s="89">
        <v>5</v>
      </c>
    </row>
    <row r="19" spans="2:9" ht="15" customHeight="1">
      <c r="B19" s="503" t="s">
        <v>35</v>
      </c>
      <c r="C19" s="504"/>
      <c r="D19" s="82">
        <v>209</v>
      </c>
      <c r="E19" s="90">
        <v>87</v>
      </c>
      <c r="F19" s="82">
        <v>91</v>
      </c>
      <c r="G19" s="91">
        <v>41</v>
      </c>
      <c r="H19" s="82">
        <v>118</v>
      </c>
      <c r="I19" s="92">
        <v>46</v>
      </c>
    </row>
    <row r="20" spans="2:9" ht="15" customHeight="1">
      <c r="B20" s="485" t="s">
        <v>164</v>
      </c>
      <c r="C20" s="486"/>
      <c r="D20" s="78">
        <v>247</v>
      </c>
      <c r="E20" s="79">
        <v>45</v>
      </c>
      <c r="F20" s="78">
        <v>100</v>
      </c>
      <c r="G20" s="80">
        <v>20</v>
      </c>
      <c r="H20" s="78">
        <v>147</v>
      </c>
      <c r="I20" s="81">
        <v>25</v>
      </c>
    </row>
    <row r="21" spans="2:9" ht="15" customHeight="1">
      <c r="B21" s="485" t="s">
        <v>165</v>
      </c>
      <c r="C21" s="486"/>
      <c r="D21" s="78">
        <v>149</v>
      </c>
      <c r="E21" s="79">
        <v>46</v>
      </c>
      <c r="F21" s="78">
        <v>75</v>
      </c>
      <c r="G21" s="80">
        <v>25</v>
      </c>
      <c r="H21" s="78">
        <v>74</v>
      </c>
      <c r="I21" s="81">
        <v>21</v>
      </c>
    </row>
    <row r="22" spans="2:9" ht="15" customHeight="1">
      <c r="B22" s="485" t="s">
        <v>36</v>
      </c>
      <c r="C22" s="486"/>
      <c r="D22" s="78">
        <v>569</v>
      </c>
      <c r="E22" s="79">
        <v>138</v>
      </c>
      <c r="F22" s="78">
        <v>209</v>
      </c>
      <c r="G22" s="80">
        <v>55</v>
      </c>
      <c r="H22" s="78">
        <v>360</v>
      </c>
      <c r="I22" s="81">
        <v>83</v>
      </c>
    </row>
    <row r="23" spans="2:9" ht="15" customHeight="1">
      <c r="B23" s="503" t="s">
        <v>170</v>
      </c>
      <c r="C23" s="504"/>
      <c r="D23" s="82">
        <v>246</v>
      </c>
      <c r="E23" s="90">
        <v>54</v>
      </c>
      <c r="F23" s="82">
        <v>78</v>
      </c>
      <c r="G23" s="91">
        <v>28</v>
      </c>
      <c r="H23" s="82">
        <v>168</v>
      </c>
      <c r="I23" s="92">
        <v>26</v>
      </c>
    </row>
    <row r="24" spans="2:9" ht="15" customHeight="1">
      <c r="B24" s="483" t="s">
        <v>171</v>
      </c>
      <c r="C24" s="484"/>
      <c r="D24" s="86">
        <v>323</v>
      </c>
      <c r="E24" s="87">
        <v>84</v>
      </c>
      <c r="F24" s="86">
        <v>131</v>
      </c>
      <c r="G24" s="88">
        <v>27</v>
      </c>
      <c r="H24" s="86">
        <v>192</v>
      </c>
      <c r="I24" s="89">
        <v>57</v>
      </c>
    </row>
    <row r="25" spans="2:9" ht="15" customHeight="1">
      <c r="B25" s="485" t="s">
        <v>37</v>
      </c>
      <c r="C25" s="486"/>
      <c r="D25" s="78">
        <v>106</v>
      </c>
      <c r="E25" s="79">
        <v>16</v>
      </c>
      <c r="F25" s="78">
        <v>40</v>
      </c>
      <c r="G25" s="80">
        <v>7</v>
      </c>
      <c r="H25" s="78">
        <v>66</v>
      </c>
      <c r="I25" s="81">
        <v>9</v>
      </c>
    </row>
    <row r="26" spans="2:9" ht="15" customHeight="1">
      <c r="B26" s="485" t="s">
        <v>43</v>
      </c>
      <c r="C26" s="486"/>
      <c r="D26" s="78">
        <v>1319</v>
      </c>
      <c r="E26" s="79">
        <v>284</v>
      </c>
      <c r="F26" s="78">
        <v>466</v>
      </c>
      <c r="G26" s="80">
        <v>98</v>
      </c>
      <c r="H26" s="78">
        <v>853</v>
      </c>
      <c r="I26" s="81">
        <v>186</v>
      </c>
    </row>
    <row r="27" spans="2:9" ht="15" customHeight="1">
      <c r="B27" s="503" t="s">
        <v>44</v>
      </c>
      <c r="C27" s="504"/>
      <c r="D27" s="82">
        <v>54</v>
      </c>
      <c r="E27" s="90">
        <v>10</v>
      </c>
      <c r="F27" s="82">
        <v>18</v>
      </c>
      <c r="G27" s="91">
        <v>2</v>
      </c>
      <c r="H27" s="82">
        <v>36</v>
      </c>
      <c r="I27" s="92">
        <v>8</v>
      </c>
    </row>
    <row r="28" spans="2:9" ht="15" customHeight="1">
      <c r="B28" s="483" t="s">
        <v>45</v>
      </c>
      <c r="C28" s="484"/>
      <c r="D28" s="86">
        <v>119</v>
      </c>
      <c r="E28" s="87">
        <v>32</v>
      </c>
      <c r="F28" s="86">
        <v>49</v>
      </c>
      <c r="G28" s="88">
        <v>10</v>
      </c>
      <c r="H28" s="86">
        <v>70</v>
      </c>
      <c r="I28" s="89">
        <v>22</v>
      </c>
    </row>
    <row r="29" spans="2:9" ht="15" customHeight="1">
      <c r="B29" s="503" t="s">
        <v>46</v>
      </c>
      <c r="C29" s="504"/>
      <c r="D29" s="82">
        <v>194</v>
      </c>
      <c r="E29" s="90">
        <v>52</v>
      </c>
      <c r="F29" s="82">
        <v>74</v>
      </c>
      <c r="G29" s="91">
        <v>16</v>
      </c>
      <c r="H29" s="82">
        <v>120</v>
      </c>
      <c r="I29" s="92">
        <v>36</v>
      </c>
    </row>
    <row r="30" spans="2:9" ht="15" customHeight="1">
      <c r="B30" s="483" t="s">
        <v>47</v>
      </c>
      <c r="C30" s="484"/>
      <c r="D30" s="86">
        <v>188</v>
      </c>
      <c r="E30" s="87">
        <v>49</v>
      </c>
      <c r="F30" s="86">
        <v>39</v>
      </c>
      <c r="G30" s="88">
        <v>9</v>
      </c>
      <c r="H30" s="86">
        <v>149</v>
      </c>
      <c r="I30" s="89">
        <v>40</v>
      </c>
    </row>
    <row r="31" spans="2:9" ht="15" customHeight="1">
      <c r="B31" s="503" t="s">
        <v>48</v>
      </c>
      <c r="C31" s="504"/>
      <c r="D31" s="82">
        <v>97</v>
      </c>
      <c r="E31" s="90">
        <v>10</v>
      </c>
      <c r="F31" s="82">
        <v>58</v>
      </c>
      <c r="G31" s="91">
        <v>5</v>
      </c>
      <c r="H31" s="82">
        <v>39</v>
      </c>
      <c r="I31" s="92">
        <v>5</v>
      </c>
    </row>
    <row r="32" spans="2:9" ht="15" customHeight="1">
      <c r="B32" s="483" t="s">
        <v>49</v>
      </c>
      <c r="C32" s="484"/>
      <c r="D32" s="86">
        <v>64</v>
      </c>
      <c r="E32" s="87">
        <v>22</v>
      </c>
      <c r="F32" s="86">
        <v>23</v>
      </c>
      <c r="G32" s="88">
        <v>11</v>
      </c>
      <c r="H32" s="86">
        <v>41</v>
      </c>
      <c r="I32" s="89">
        <v>11</v>
      </c>
    </row>
    <row r="33" spans="2:9" ht="15" customHeight="1">
      <c r="B33" s="503" t="s">
        <v>50</v>
      </c>
      <c r="C33" s="504"/>
      <c r="D33" s="82">
        <v>51</v>
      </c>
      <c r="E33" s="90">
        <v>30</v>
      </c>
      <c r="F33" s="82">
        <v>24</v>
      </c>
      <c r="G33" s="91">
        <v>12</v>
      </c>
      <c r="H33" s="82">
        <v>27</v>
      </c>
      <c r="I33" s="92">
        <v>18</v>
      </c>
    </row>
    <row r="34" spans="2:9" ht="15" customHeight="1">
      <c r="B34" s="483" t="s">
        <v>51</v>
      </c>
      <c r="C34" s="484"/>
      <c r="D34" s="86">
        <v>404</v>
      </c>
      <c r="E34" s="87">
        <v>57</v>
      </c>
      <c r="F34" s="86">
        <v>133</v>
      </c>
      <c r="G34" s="88">
        <v>25</v>
      </c>
      <c r="H34" s="86">
        <v>271</v>
      </c>
      <c r="I34" s="89">
        <v>32</v>
      </c>
    </row>
    <row r="35" spans="2:9" ht="15" customHeight="1">
      <c r="B35" s="503" t="s">
        <v>52</v>
      </c>
      <c r="C35" s="504"/>
      <c r="D35" s="82">
        <v>148</v>
      </c>
      <c r="E35" s="90">
        <v>22</v>
      </c>
      <c r="F35" s="82">
        <v>48</v>
      </c>
      <c r="G35" s="91">
        <v>8</v>
      </c>
      <c r="H35" s="82">
        <v>100</v>
      </c>
      <c r="I35" s="92">
        <v>14</v>
      </c>
    </row>
    <row r="36" spans="2:9" ht="15" customHeight="1">
      <c r="B36" s="485" t="s">
        <v>76</v>
      </c>
      <c r="C36" s="486"/>
      <c r="D36" s="78">
        <v>433</v>
      </c>
      <c r="E36" s="79">
        <v>110</v>
      </c>
      <c r="F36" s="78">
        <v>192</v>
      </c>
      <c r="G36" s="80">
        <v>52</v>
      </c>
      <c r="H36" s="78">
        <v>241</v>
      </c>
      <c r="I36" s="81">
        <v>58</v>
      </c>
    </row>
    <row r="37" spans="2:9" ht="15" customHeight="1">
      <c r="B37" s="503" t="s">
        <v>38</v>
      </c>
      <c r="C37" s="504"/>
      <c r="D37" s="82">
        <v>125</v>
      </c>
      <c r="E37" s="90">
        <v>26</v>
      </c>
      <c r="F37" s="82">
        <v>44</v>
      </c>
      <c r="G37" s="91">
        <v>12</v>
      </c>
      <c r="H37" s="82">
        <v>81</v>
      </c>
      <c r="I37" s="92">
        <v>14</v>
      </c>
    </row>
    <row r="38" spans="2:9" ht="15" customHeight="1">
      <c r="B38" s="483" t="s">
        <v>39</v>
      </c>
      <c r="C38" s="484"/>
      <c r="D38" s="86">
        <v>70</v>
      </c>
      <c r="E38" s="87">
        <v>18</v>
      </c>
      <c r="F38" s="86">
        <v>30</v>
      </c>
      <c r="G38" s="88">
        <v>9</v>
      </c>
      <c r="H38" s="86">
        <v>40</v>
      </c>
      <c r="I38" s="89">
        <v>9</v>
      </c>
    </row>
    <row r="39" spans="2:9" ht="15" customHeight="1">
      <c r="B39" s="503" t="s">
        <v>40</v>
      </c>
      <c r="C39" s="504"/>
      <c r="D39" s="82">
        <v>40</v>
      </c>
      <c r="E39" s="90">
        <v>9</v>
      </c>
      <c r="F39" s="82">
        <v>21</v>
      </c>
      <c r="G39" s="91">
        <v>4</v>
      </c>
      <c r="H39" s="82">
        <v>19</v>
      </c>
      <c r="I39" s="92">
        <v>5</v>
      </c>
    </row>
    <row r="40" spans="2:9" ht="15" customHeight="1">
      <c r="B40" s="483" t="s">
        <v>41</v>
      </c>
      <c r="C40" s="484"/>
      <c r="D40" s="86">
        <v>69</v>
      </c>
      <c r="E40" s="87">
        <v>32</v>
      </c>
      <c r="F40" s="86">
        <v>31</v>
      </c>
      <c r="G40" s="88">
        <v>16</v>
      </c>
      <c r="H40" s="86">
        <v>38</v>
      </c>
      <c r="I40" s="89">
        <v>16</v>
      </c>
    </row>
    <row r="41" spans="2:9" ht="15" customHeight="1">
      <c r="B41" s="503" t="s">
        <v>42</v>
      </c>
      <c r="C41" s="504"/>
      <c r="D41" s="82">
        <v>129</v>
      </c>
      <c r="E41" s="90">
        <v>25</v>
      </c>
      <c r="F41" s="82">
        <v>66</v>
      </c>
      <c r="G41" s="91">
        <v>11</v>
      </c>
      <c r="H41" s="82">
        <v>63</v>
      </c>
      <c r="I41" s="92">
        <v>14</v>
      </c>
    </row>
    <row r="42" spans="2:9" ht="15" customHeight="1">
      <c r="B42" s="485" t="s">
        <v>53</v>
      </c>
      <c r="C42" s="486"/>
      <c r="D42" s="78">
        <v>657</v>
      </c>
      <c r="E42" s="79">
        <v>280</v>
      </c>
      <c r="F42" s="78">
        <v>296</v>
      </c>
      <c r="G42" s="80">
        <v>114</v>
      </c>
      <c r="H42" s="78">
        <v>361</v>
      </c>
      <c r="I42" s="81">
        <v>166</v>
      </c>
    </row>
    <row r="43" spans="2:9" ht="15" customHeight="1">
      <c r="B43" s="503" t="s">
        <v>54</v>
      </c>
      <c r="C43" s="504"/>
      <c r="D43" s="82">
        <v>435</v>
      </c>
      <c r="E43" s="90">
        <v>202</v>
      </c>
      <c r="F43" s="82">
        <v>203</v>
      </c>
      <c r="G43" s="91">
        <v>78</v>
      </c>
      <c r="H43" s="82">
        <v>232</v>
      </c>
      <c r="I43" s="92">
        <v>124</v>
      </c>
    </row>
    <row r="44" spans="2:9" ht="15" customHeight="1">
      <c r="B44" s="483" t="s">
        <v>55</v>
      </c>
      <c r="C44" s="484"/>
      <c r="D44" s="86">
        <v>76</v>
      </c>
      <c r="E44" s="87">
        <v>30</v>
      </c>
      <c r="F44" s="86">
        <v>30</v>
      </c>
      <c r="G44" s="88">
        <v>19</v>
      </c>
      <c r="H44" s="86">
        <v>46</v>
      </c>
      <c r="I44" s="89">
        <v>11</v>
      </c>
    </row>
    <row r="45" spans="2:9" ht="15" customHeight="1">
      <c r="B45" s="503" t="s">
        <v>56</v>
      </c>
      <c r="C45" s="504"/>
      <c r="D45" s="82">
        <v>27</v>
      </c>
      <c r="E45" s="90">
        <v>15</v>
      </c>
      <c r="F45" s="82">
        <v>11</v>
      </c>
      <c r="G45" s="91">
        <v>6</v>
      </c>
      <c r="H45" s="82">
        <v>16</v>
      </c>
      <c r="I45" s="92">
        <v>9</v>
      </c>
    </row>
    <row r="46" spans="2:9" ht="15" customHeight="1">
      <c r="B46" s="483" t="s">
        <v>57</v>
      </c>
      <c r="C46" s="484"/>
      <c r="D46" s="86">
        <v>119</v>
      </c>
      <c r="E46" s="87">
        <v>33</v>
      </c>
      <c r="F46" s="86">
        <v>52</v>
      </c>
      <c r="G46" s="88">
        <v>11</v>
      </c>
      <c r="H46" s="86">
        <v>67</v>
      </c>
      <c r="I46" s="89">
        <v>22</v>
      </c>
    </row>
    <row r="47" spans="2:9" ht="15" customHeight="1">
      <c r="B47" s="485" t="s">
        <v>96</v>
      </c>
      <c r="C47" s="486"/>
      <c r="D47" s="78">
        <v>1856</v>
      </c>
      <c r="E47" s="79">
        <v>543</v>
      </c>
      <c r="F47" s="78">
        <v>605</v>
      </c>
      <c r="G47" s="80">
        <v>180</v>
      </c>
      <c r="H47" s="78">
        <v>1251</v>
      </c>
      <c r="I47" s="81">
        <v>363</v>
      </c>
    </row>
    <row r="48" spans="2:9" ht="15" customHeight="1">
      <c r="B48" s="503" t="s">
        <v>99</v>
      </c>
      <c r="C48" s="504"/>
      <c r="D48" s="82">
        <v>630</v>
      </c>
      <c r="E48" s="90">
        <v>177</v>
      </c>
      <c r="F48" s="82">
        <v>216</v>
      </c>
      <c r="G48" s="91">
        <v>70</v>
      </c>
      <c r="H48" s="82">
        <v>414</v>
      </c>
      <c r="I48" s="92">
        <v>107</v>
      </c>
    </row>
    <row r="49" spans="2:9" ht="15" customHeight="1">
      <c r="B49" s="483" t="s">
        <v>100</v>
      </c>
      <c r="C49" s="484"/>
      <c r="D49" s="86">
        <v>163</v>
      </c>
      <c r="E49" s="87">
        <v>76</v>
      </c>
      <c r="F49" s="86">
        <v>68</v>
      </c>
      <c r="G49" s="88">
        <v>28</v>
      </c>
      <c r="H49" s="86">
        <v>95</v>
      </c>
      <c r="I49" s="89">
        <v>48</v>
      </c>
    </row>
    <row r="50" spans="2:9" ht="15" customHeight="1">
      <c r="B50" s="503" t="s">
        <v>101</v>
      </c>
      <c r="C50" s="504"/>
      <c r="D50" s="82">
        <v>1063</v>
      </c>
      <c r="E50" s="90">
        <v>290</v>
      </c>
      <c r="F50" s="82">
        <v>321</v>
      </c>
      <c r="G50" s="91">
        <v>82</v>
      </c>
      <c r="H50" s="82">
        <v>742</v>
      </c>
      <c r="I50" s="92">
        <v>208</v>
      </c>
    </row>
    <row r="51" spans="2:9" ht="15" customHeight="1">
      <c r="B51" s="485" t="s">
        <v>58</v>
      </c>
      <c r="C51" s="486"/>
      <c r="D51" s="78">
        <v>173</v>
      </c>
      <c r="E51" s="79">
        <v>18</v>
      </c>
      <c r="F51" s="78">
        <v>84</v>
      </c>
      <c r="G51" s="80">
        <v>7</v>
      </c>
      <c r="H51" s="78">
        <v>89</v>
      </c>
      <c r="I51" s="81">
        <v>11</v>
      </c>
    </row>
    <row r="52" spans="2:9" ht="15" customHeight="1">
      <c r="B52" s="503" t="s">
        <v>59</v>
      </c>
      <c r="C52" s="504"/>
      <c r="D52" s="82">
        <v>95</v>
      </c>
      <c r="E52" s="90">
        <v>11</v>
      </c>
      <c r="F52" s="82">
        <v>48</v>
      </c>
      <c r="G52" s="91">
        <v>5</v>
      </c>
      <c r="H52" s="82">
        <v>47</v>
      </c>
      <c r="I52" s="92">
        <v>6</v>
      </c>
    </row>
    <row r="53" spans="2:9" ht="15" customHeight="1">
      <c r="B53" s="483" t="s">
        <v>60</v>
      </c>
      <c r="C53" s="484"/>
      <c r="D53" s="86">
        <v>78</v>
      </c>
      <c r="E53" s="87">
        <v>7</v>
      </c>
      <c r="F53" s="86">
        <v>36</v>
      </c>
      <c r="G53" s="88">
        <v>2</v>
      </c>
      <c r="H53" s="86">
        <v>42</v>
      </c>
      <c r="I53" s="89">
        <v>5</v>
      </c>
    </row>
    <row r="54" spans="2:9" ht="15" customHeight="1">
      <c r="B54" s="485" t="s">
        <v>61</v>
      </c>
      <c r="C54" s="486"/>
      <c r="D54" s="78">
        <v>644</v>
      </c>
      <c r="E54" s="79">
        <v>118</v>
      </c>
      <c r="F54" s="78">
        <v>250</v>
      </c>
      <c r="G54" s="80">
        <v>39</v>
      </c>
      <c r="H54" s="78">
        <v>394</v>
      </c>
      <c r="I54" s="81">
        <v>79</v>
      </c>
    </row>
    <row r="55" spans="2:9" ht="15" customHeight="1">
      <c r="B55" s="503" t="s">
        <v>172</v>
      </c>
      <c r="C55" s="504"/>
      <c r="D55" s="82">
        <v>267</v>
      </c>
      <c r="E55" s="90">
        <v>53</v>
      </c>
      <c r="F55" s="82">
        <v>98</v>
      </c>
      <c r="G55" s="91">
        <v>16</v>
      </c>
      <c r="H55" s="82">
        <v>169</v>
      </c>
      <c r="I55" s="92">
        <v>37</v>
      </c>
    </row>
    <row r="56" spans="2:9" ht="15" customHeight="1">
      <c r="B56" s="483" t="s">
        <v>62</v>
      </c>
      <c r="C56" s="484"/>
      <c r="D56" s="86">
        <v>94</v>
      </c>
      <c r="E56" s="87">
        <v>22</v>
      </c>
      <c r="F56" s="86">
        <v>45</v>
      </c>
      <c r="G56" s="88">
        <v>7</v>
      </c>
      <c r="H56" s="86">
        <v>49</v>
      </c>
      <c r="I56" s="89">
        <v>15</v>
      </c>
    </row>
    <row r="57" spans="2:9" ht="15" customHeight="1">
      <c r="B57" s="503" t="s">
        <v>63</v>
      </c>
      <c r="C57" s="504"/>
      <c r="D57" s="82">
        <v>52</v>
      </c>
      <c r="E57" s="90">
        <v>15</v>
      </c>
      <c r="F57" s="82">
        <v>21</v>
      </c>
      <c r="G57" s="91">
        <v>6</v>
      </c>
      <c r="H57" s="82">
        <v>31</v>
      </c>
      <c r="I57" s="92">
        <v>9</v>
      </c>
    </row>
    <row r="58" spans="2:9" ht="15" customHeight="1">
      <c r="B58" s="483" t="s">
        <v>64</v>
      </c>
      <c r="C58" s="484"/>
      <c r="D58" s="86">
        <v>231</v>
      </c>
      <c r="E58" s="87">
        <v>28</v>
      </c>
      <c r="F58" s="86">
        <v>86</v>
      </c>
      <c r="G58" s="88">
        <v>10</v>
      </c>
      <c r="H58" s="86">
        <v>145</v>
      </c>
      <c r="I58" s="89">
        <v>18</v>
      </c>
    </row>
    <row r="59" spans="2:9" ht="15" customHeight="1">
      <c r="B59" s="485" t="s">
        <v>166</v>
      </c>
      <c r="C59" s="486"/>
      <c r="D59" s="78">
        <v>1332</v>
      </c>
      <c r="E59" s="79">
        <v>584</v>
      </c>
      <c r="F59" s="78">
        <v>564</v>
      </c>
      <c r="G59" s="80">
        <v>200</v>
      </c>
      <c r="H59" s="78">
        <v>768</v>
      </c>
      <c r="I59" s="81">
        <v>384</v>
      </c>
    </row>
    <row r="60" spans="2:9" ht="15" customHeight="1">
      <c r="B60" s="485" t="s">
        <v>167</v>
      </c>
      <c r="C60" s="486"/>
      <c r="D60" s="78">
        <v>352</v>
      </c>
      <c r="E60" s="79">
        <v>57</v>
      </c>
      <c r="F60" s="78">
        <v>129</v>
      </c>
      <c r="G60" s="80">
        <v>27</v>
      </c>
      <c r="H60" s="78">
        <v>223</v>
      </c>
      <c r="I60" s="81">
        <v>30</v>
      </c>
    </row>
    <row r="61" spans="2:9" ht="15" customHeight="1">
      <c r="B61" s="485" t="s">
        <v>168</v>
      </c>
      <c r="C61" s="486"/>
      <c r="D61" s="78">
        <v>80</v>
      </c>
      <c r="E61" s="79">
        <v>29</v>
      </c>
      <c r="F61" s="78">
        <v>29</v>
      </c>
      <c r="G61" s="80">
        <v>18</v>
      </c>
      <c r="H61" s="78">
        <v>51</v>
      </c>
      <c r="I61" s="81">
        <v>11</v>
      </c>
    </row>
    <row r="62" spans="2:9" ht="15" customHeight="1">
      <c r="B62" s="485" t="s">
        <v>65</v>
      </c>
      <c r="C62" s="486"/>
      <c r="D62" s="78">
        <v>220</v>
      </c>
      <c r="E62" s="79">
        <v>61</v>
      </c>
      <c r="F62" s="78">
        <v>90</v>
      </c>
      <c r="G62" s="80">
        <v>29</v>
      </c>
      <c r="H62" s="78">
        <v>130</v>
      </c>
      <c r="I62" s="81">
        <v>32</v>
      </c>
    </row>
    <row r="63" spans="2:9" ht="15" customHeight="1">
      <c r="B63" s="503" t="s">
        <v>102</v>
      </c>
      <c r="C63" s="504"/>
      <c r="D63" s="82">
        <v>41</v>
      </c>
      <c r="E63" s="90">
        <v>12</v>
      </c>
      <c r="F63" s="82">
        <v>22</v>
      </c>
      <c r="G63" s="91">
        <v>7</v>
      </c>
      <c r="H63" s="82">
        <v>19</v>
      </c>
      <c r="I63" s="92">
        <v>5</v>
      </c>
    </row>
    <row r="64" spans="2:9" ht="15" customHeight="1">
      <c r="B64" s="483" t="s">
        <v>104</v>
      </c>
      <c r="C64" s="484"/>
      <c r="D64" s="86">
        <v>107</v>
      </c>
      <c r="E64" s="87">
        <v>25</v>
      </c>
      <c r="F64" s="86">
        <v>46</v>
      </c>
      <c r="G64" s="88">
        <v>18</v>
      </c>
      <c r="H64" s="86">
        <v>61</v>
      </c>
      <c r="I64" s="89">
        <v>7</v>
      </c>
    </row>
    <row r="65" spans="2:9" ht="15" customHeight="1">
      <c r="B65" s="503" t="s">
        <v>103</v>
      </c>
      <c r="C65" s="504"/>
      <c r="D65" s="82">
        <v>72</v>
      </c>
      <c r="E65" s="90">
        <v>24</v>
      </c>
      <c r="F65" s="82">
        <v>22</v>
      </c>
      <c r="G65" s="91">
        <v>4</v>
      </c>
      <c r="H65" s="82">
        <v>50</v>
      </c>
      <c r="I65" s="92">
        <v>20</v>
      </c>
    </row>
    <row r="66" spans="2:9" ht="15" customHeight="1">
      <c r="B66" s="485" t="s">
        <v>169</v>
      </c>
      <c r="C66" s="486"/>
      <c r="D66" s="78">
        <v>71</v>
      </c>
      <c r="E66" s="79">
        <v>30</v>
      </c>
      <c r="F66" s="78">
        <v>28</v>
      </c>
      <c r="G66" s="80">
        <v>15</v>
      </c>
      <c r="H66" s="78">
        <v>43</v>
      </c>
      <c r="I66" s="81">
        <v>15</v>
      </c>
    </row>
    <row r="67" spans="2:9" ht="15" customHeight="1">
      <c r="B67" s="485" t="s">
        <v>66</v>
      </c>
      <c r="C67" s="486"/>
      <c r="D67" s="78">
        <v>7</v>
      </c>
      <c r="E67" s="79">
        <v>4</v>
      </c>
      <c r="F67" s="78">
        <v>1</v>
      </c>
      <c r="G67" s="80">
        <v>2</v>
      </c>
      <c r="H67" s="78">
        <v>6</v>
      </c>
      <c r="I67" s="81">
        <v>2</v>
      </c>
    </row>
    <row r="68" spans="2:9" ht="15" customHeight="1">
      <c r="B68" s="485" t="s">
        <v>67</v>
      </c>
      <c r="C68" s="486"/>
      <c r="D68" s="78">
        <v>13</v>
      </c>
      <c r="E68" s="79">
        <v>5</v>
      </c>
      <c r="F68" s="78">
        <v>6</v>
      </c>
      <c r="G68" s="80">
        <v>3</v>
      </c>
      <c r="H68" s="78">
        <v>7</v>
      </c>
      <c r="I68" s="81">
        <v>2</v>
      </c>
    </row>
    <row r="69" spans="2:9" ht="15" customHeight="1">
      <c r="B69" s="493" t="s">
        <v>345</v>
      </c>
      <c r="C69" s="494"/>
      <c r="D69" s="93">
        <v>2</v>
      </c>
      <c r="E69" s="94">
        <v>0</v>
      </c>
      <c r="F69" s="93">
        <v>0</v>
      </c>
      <c r="G69" s="95">
        <v>0</v>
      </c>
      <c r="H69" s="93">
        <v>2</v>
      </c>
      <c r="I69" s="96">
        <v>0</v>
      </c>
    </row>
    <row r="71" spans="2:9" ht="15" customHeight="1">
      <c r="B71" s="17" t="s">
        <v>193</v>
      </c>
    </row>
  </sheetData>
  <mergeCells count="67">
    <mergeCell ref="D4:E4"/>
    <mergeCell ref="F4:G4"/>
    <mergeCell ref="H4:I4"/>
    <mergeCell ref="B16:C16"/>
    <mergeCell ref="B6:C6"/>
    <mergeCell ref="B7:C7"/>
    <mergeCell ref="B8:C8"/>
    <mergeCell ref="B9:C9"/>
    <mergeCell ref="B10:C10"/>
    <mergeCell ref="B11:C11"/>
    <mergeCell ref="B12:C12"/>
    <mergeCell ref="B13:C13"/>
    <mergeCell ref="B14:C14"/>
    <mergeCell ref="B15:C15"/>
    <mergeCell ref="B28:C28"/>
    <mergeCell ref="B17:C17"/>
    <mergeCell ref="B18:C18"/>
    <mergeCell ref="B19:C19"/>
    <mergeCell ref="B20:C20"/>
    <mergeCell ref="B21:C21"/>
    <mergeCell ref="B22:C22"/>
    <mergeCell ref="B23:C23"/>
    <mergeCell ref="B24:C24"/>
    <mergeCell ref="B25:C25"/>
    <mergeCell ref="B26:C26"/>
    <mergeCell ref="B27:C27"/>
    <mergeCell ref="B40:C40"/>
    <mergeCell ref="B29:C29"/>
    <mergeCell ref="B30:C30"/>
    <mergeCell ref="B31:C31"/>
    <mergeCell ref="B32:C32"/>
    <mergeCell ref="B33:C33"/>
    <mergeCell ref="B34:C34"/>
    <mergeCell ref="B35:C35"/>
    <mergeCell ref="B36:C36"/>
    <mergeCell ref="B37:C37"/>
    <mergeCell ref="B38:C38"/>
    <mergeCell ref="B39:C39"/>
    <mergeCell ref="B52:C52"/>
    <mergeCell ref="B41:C41"/>
    <mergeCell ref="B42:C42"/>
    <mergeCell ref="B43:C43"/>
    <mergeCell ref="B44:C44"/>
    <mergeCell ref="B45:C45"/>
    <mergeCell ref="B46:C46"/>
    <mergeCell ref="B47:C47"/>
    <mergeCell ref="B48:C48"/>
    <mergeCell ref="B49:C49"/>
    <mergeCell ref="B50:C50"/>
    <mergeCell ref="B51:C51"/>
    <mergeCell ref="B64:C64"/>
    <mergeCell ref="B53:C53"/>
    <mergeCell ref="B54:C54"/>
    <mergeCell ref="B55:C55"/>
    <mergeCell ref="B56:C56"/>
    <mergeCell ref="B57:C57"/>
    <mergeCell ref="B58:C58"/>
    <mergeCell ref="B59:C59"/>
    <mergeCell ref="B60:C60"/>
    <mergeCell ref="B61:C61"/>
    <mergeCell ref="B62:C62"/>
    <mergeCell ref="B63:C63"/>
    <mergeCell ref="B65:C65"/>
    <mergeCell ref="B66:C66"/>
    <mergeCell ref="B67:C67"/>
    <mergeCell ref="B68:C68"/>
    <mergeCell ref="B69:C69"/>
  </mergeCells>
  <pageMargins left="0.75" right="0.75" top="1" bottom="1" header="0" footer="0"/>
  <pageSetup paperSize="9" orientation="portrait" r:id="rId1"/>
  <headerFooter alignWithMargins="0"/>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Hoja39">
    <tabColor rgb="FFFF0000"/>
  </sheetPr>
  <dimension ref="A2:V210"/>
  <sheetViews>
    <sheetView workbookViewId="0"/>
  </sheetViews>
  <sheetFormatPr baseColWidth="10" defaultRowHeight="12.75"/>
  <cols>
    <col min="1" max="1" width="31" customWidth="1"/>
    <col min="2" max="3" width="29.7109375" customWidth="1"/>
    <col min="4" max="4" width="13.28515625" customWidth="1"/>
    <col min="5" max="5" width="13.85546875" customWidth="1"/>
    <col min="6" max="6" width="12.85546875" customWidth="1"/>
    <col min="7" max="7" width="13.85546875" customWidth="1"/>
    <col min="8" max="22" width="12.85546875" customWidth="1"/>
    <col min="23" max="256" width="9.140625" customWidth="1"/>
    <col min="257" max="257" width="31" customWidth="1"/>
    <col min="258" max="259" width="29.7109375" customWidth="1"/>
    <col min="260" max="260" width="13.28515625" customWidth="1"/>
    <col min="261" max="261" width="13.85546875" customWidth="1"/>
    <col min="262" max="262" width="12.85546875" customWidth="1"/>
    <col min="263" max="263" width="13.85546875" customWidth="1"/>
    <col min="264" max="278" width="12.85546875" customWidth="1"/>
    <col min="279" max="512" width="9.140625" customWidth="1"/>
    <col min="513" max="513" width="31" customWidth="1"/>
    <col min="514" max="515" width="29.7109375" customWidth="1"/>
    <col min="516" max="516" width="13.28515625" customWidth="1"/>
    <col min="517" max="517" width="13.85546875" customWidth="1"/>
    <col min="518" max="518" width="12.85546875" customWidth="1"/>
    <col min="519" max="519" width="13.85546875" customWidth="1"/>
    <col min="520" max="534" width="12.85546875" customWidth="1"/>
    <col min="535" max="768" width="9.140625" customWidth="1"/>
    <col min="769" max="769" width="31" customWidth="1"/>
    <col min="770" max="771" width="29.7109375" customWidth="1"/>
    <col min="772" max="772" width="13.28515625" customWidth="1"/>
    <col min="773" max="773" width="13.85546875" customWidth="1"/>
    <col min="774" max="774" width="12.85546875" customWidth="1"/>
    <col min="775" max="775" width="13.85546875" customWidth="1"/>
    <col min="776" max="790" width="12.85546875" customWidth="1"/>
    <col min="791" max="1024" width="9.140625" customWidth="1"/>
    <col min="1025" max="1025" width="31" customWidth="1"/>
    <col min="1026" max="1027" width="29.7109375" customWidth="1"/>
    <col min="1028" max="1028" width="13.28515625" customWidth="1"/>
    <col min="1029" max="1029" width="13.85546875" customWidth="1"/>
    <col min="1030" max="1030" width="12.85546875" customWidth="1"/>
    <col min="1031" max="1031" width="13.85546875" customWidth="1"/>
    <col min="1032" max="1046" width="12.85546875" customWidth="1"/>
    <col min="1047" max="1280" width="9.140625" customWidth="1"/>
    <col min="1281" max="1281" width="31" customWidth="1"/>
    <col min="1282" max="1283" width="29.7109375" customWidth="1"/>
    <col min="1284" max="1284" width="13.28515625" customWidth="1"/>
    <col min="1285" max="1285" width="13.85546875" customWidth="1"/>
    <col min="1286" max="1286" width="12.85546875" customWidth="1"/>
    <col min="1287" max="1287" width="13.85546875" customWidth="1"/>
    <col min="1288" max="1302" width="12.85546875" customWidth="1"/>
    <col min="1303" max="1536" width="9.140625" customWidth="1"/>
    <col min="1537" max="1537" width="31" customWidth="1"/>
    <col min="1538" max="1539" width="29.7109375" customWidth="1"/>
    <col min="1540" max="1540" width="13.28515625" customWidth="1"/>
    <col min="1541" max="1541" width="13.85546875" customWidth="1"/>
    <col min="1542" max="1542" width="12.85546875" customWidth="1"/>
    <col min="1543" max="1543" width="13.85546875" customWidth="1"/>
    <col min="1544" max="1558" width="12.85546875" customWidth="1"/>
    <col min="1559" max="1792" width="9.140625" customWidth="1"/>
    <col min="1793" max="1793" width="31" customWidth="1"/>
    <col min="1794" max="1795" width="29.7109375" customWidth="1"/>
    <col min="1796" max="1796" width="13.28515625" customWidth="1"/>
    <col min="1797" max="1797" width="13.85546875" customWidth="1"/>
    <col min="1798" max="1798" width="12.85546875" customWidth="1"/>
    <col min="1799" max="1799" width="13.85546875" customWidth="1"/>
    <col min="1800" max="1814" width="12.85546875" customWidth="1"/>
    <col min="1815" max="2048" width="9.140625" customWidth="1"/>
    <col min="2049" max="2049" width="31" customWidth="1"/>
    <col min="2050" max="2051" width="29.7109375" customWidth="1"/>
    <col min="2052" max="2052" width="13.28515625" customWidth="1"/>
    <col min="2053" max="2053" width="13.85546875" customWidth="1"/>
    <col min="2054" max="2054" width="12.85546875" customWidth="1"/>
    <col min="2055" max="2055" width="13.85546875" customWidth="1"/>
    <col min="2056" max="2070" width="12.85546875" customWidth="1"/>
    <col min="2071" max="2304" width="9.140625" customWidth="1"/>
    <col min="2305" max="2305" width="31" customWidth="1"/>
    <col min="2306" max="2307" width="29.7109375" customWidth="1"/>
    <col min="2308" max="2308" width="13.28515625" customWidth="1"/>
    <col min="2309" max="2309" width="13.85546875" customWidth="1"/>
    <col min="2310" max="2310" width="12.85546875" customWidth="1"/>
    <col min="2311" max="2311" width="13.85546875" customWidth="1"/>
    <col min="2312" max="2326" width="12.85546875" customWidth="1"/>
    <col min="2327" max="2560" width="9.140625" customWidth="1"/>
    <col min="2561" max="2561" width="31" customWidth="1"/>
    <col min="2562" max="2563" width="29.7109375" customWidth="1"/>
    <col min="2564" max="2564" width="13.28515625" customWidth="1"/>
    <col min="2565" max="2565" width="13.85546875" customWidth="1"/>
    <col min="2566" max="2566" width="12.85546875" customWidth="1"/>
    <col min="2567" max="2567" width="13.85546875" customWidth="1"/>
    <col min="2568" max="2582" width="12.85546875" customWidth="1"/>
    <col min="2583" max="2816" width="9.140625" customWidth="1"/>
    <col min="2817" max="2817" width="31" customWidth="1"/>
    <col min="2818" max="2819" width="29.7109375" customWidth="1"/>
    <col min="2820" max="2820" width="13.28515625" customWidth="1"/>
    <col min="2821" max="2821" width="13.85546875" customWidth="1"/>
    <col min="2822" max="2822" width="12.85546875" customWidth="1"/>
    <col min="2823" max="2823" width="13.85546875" customWidth="1"/>
    <col min="2824" max="2838" width="12.85546875" customWidth="1"/>
    <col min="2839" max="3072" width="9.140625" customWidth="1"/>
    <col min="3073" max="3073" width="31" customWidth="1"/>
    <col min="3074" max="3075" width="29.7109375" customWidth="1"/>
    <col min="3076" max="3076" width="13.28515625" customWidth="1"/>
    <col min="3077" max="3077" width="13.85546875" customWidth="1"/>
    <col min="3078" max="3078" width="12.85546875" customWidth="1"/>
    <col min="3079" max="3079" width="13.85546875" customWidth="1"/>
    <col min="3080" max="3094" width="12.85546875" customWidth="1"/>
    <col min="3095" max="3328" width="9.140625" customWidth="1"/>
    <col min="3329" max="3329" width="31" customWidth="1"/>
    <col min="3330" max="3331" width="29.7109375" customWidth="1"/>
    <col min="3332" max="3332" width="13.28515625" customWidth="1"/>
    <col min="3333" max="3333" width="13.85546875" customWidth="1"/>
    <col min="3334" max="3334" width="12.85546875" customWidth="1"/>
    <col min="3335" max="3335" width="13.85546875" customWidth="1"/>
    <col min="3336" max="3350" width="12.85546875" customWidth="1"/>
    <col min="3351" max="3584" width="9.140625" customWidth="1"/>
    <col min="3585" max="3585" width="31" customWidth="1"/>
    <col min="3586" max="3587" width="29.7109375" customWidth="1"/>
    <col min="3588" max="3588" width="13.28515625" customWidth="1"/>
    <col min="3589" max="3589" width="13.85546875" customWidth="1"/>
    <col min="3590" max="3590" width="12.85546875" customWidth="1"/>
    <col min="3591" max="3591" width="13.85546875" customWidth="1"/>
    <col min="3592" max="3606" width="12.85546875" customWidth="1"/>
    <col min="3607" max="3840" width="9.140625" customWidth="1"/>
    <col min="3841" max="3841" width="31" customWidth="1"/>
    <col min="3842" max="3843" width="29.7109375" customWidth="1"/>
    <col min="3844" max="3844" width="13.28515625" customWidth="1"/>
    <col min="3845" max="3845" width="13.85546875" customWidth="1"/>
    <col min="3846" max="3846" width="12.85546875" customWidth="1"/>
    <col min="3847" max="3847" width="13.85546875" customWidth="1"/>
    <col min="3848" max="3862" width="12.85546875" customWidth="1"/>
    <col min="3863" max="4096" width="9.140625" customWidth="1"/>
    <col min="4097" max="4097" width="31" customWidth="1"/>
    <col min="4098" max="4099" width="29.7109375" customWidth="1"/>
    <col min="4100" max="4100" width="13.28515625" customWidth="1"/>
    <col min="4101" max="4101" width="13.85546875" customWidth="1"/>
    <col min="4102" max="4102" width="12.85546875" customWidth="1"/>
    <col min="4103" max="4103" width="13.85546875" customWidth="1"/>
    <col min="4104" max="4118" width="12.85546875" customWidth="1"/>
    <col min="4119" max="4352" width="9.140625" customWidth="1"/>
    <col min="4353" max="4353" width="31" customWidth="1"/>
    <col min="4354" max="4355" width="29.7109375" customWidth="1"/>
    <col min="4356" max="4356" width="13.28515625" customWidth="1"/>
    <col min="4357" max="4357" width="13.85546875" customWidth="1"/>
    <col min="4358" max="4358" width="12.85546875" customWidth="1"/>
    <col min="4359" max="4359" width="13.85546875" customWidth="1"/>
    <col min="4360" max="4374" width="12.85546875" customWidth="1"/>
    <col min="4375" max="4608" width="9.140625" customWidth="1"/>
    <col min="4609" max="4609" width="31" customWidth="1"/>
    <col min="4610" max="4611" width="29.7109375" customWidth="1"/>
    <col min="4612" max="4612" width="13.28515625" customWidth="1"/>
    <col min="4613" max="4613" width="13.85546875" customWidth="1"/>
    <col min="4614" max="4614" width="12.85546875" customWidth="1"/>
    <col min="4615" max="4615" width="13.85546875" customWidth="1"/>
    <col min="4616" max="4630" width="12.85546875" customWidth="1"/>
    <col min="4631" max="4864" width="9.140625" customWidth="1"/>
    <col min="4865" max="4865" width="31" customWidth="1"/>
    <col min="4866" max="4867" width="29.7109375" customWidth="1"/>
    <col min="4868" max="4868" width="13.28515625" customWidth="1"/>
    <col min="4869" max="4869" width="13.85546875" customWidth="1"/>
    <col min="4870" max="4870" width="12.85546875" customWidth="1"/>
    <col min="4871" max="4871" width="13.85546875" customWidth="1"/>
    <col min="4872" max="4886" width="12.85546875" customWidth="1"/>
    <col min="4887" max="5120" width="9.140625" customWidth="1"/>
    <col min="5121" max="5121" width="31" customWidth="1"/>
    <col min="5122" max="5123" width="29.7109375" customWidth="1"/>
    <col min="5124" max="5124" width="13.28515625" customWidth="1"/>
    <col min="5125" max="5125" width="13.85546875" customWidth="1"/>
    <col min="5126" max="5126" width="12.85546875" customWidth="1"/>
    <col min="5127" max="5127" width="13.85546875" customWidth="1"/>
    <col min="5128" max="5142" width="12.85546875" customWidth="1"/>
    <col min="5143" max="5376" width="9.140625" customWidth="1"/>
    <col min="5377" max="5377" width="31" customWidth="1"/>
    <col min="5378" max="5379" width="29.7109375" customWidth="1"/>
    <col min="5380" max="5380" width="13.28515625" customWidth="1"/>
    <col min="5381" max="5381" width="13.85546875" customWidth="1"/>
    <col min="5382" max="5382" width="12.85546875" customWidth="1"/>
    <col min="5383" max="5383" width="13.85546875" customWidth="1"/>
    <col min="5384" max="5398" width="12.85546875" customWidth="1"/>
    <col min="5399" max="5632" width="9.140625" customWidth="1"/>
    <col min="5633" max="5633" width="31" customWidth="1"/>
    <col min="5634" max="5635" width="29.7109375" customWidth="1"/>
    <col min="5636" max="5636" width="13.28515625" customWidth="1"/>
    <col min="5637" max="5637" width="13.85546875" customWidth="1"/>
    <col min="5638" max="5638" width="12.85546875" customWidth="1"/>
    <col min="5639" max="5639" width="13.85546875" customWidth="1"/>
    <col min="5640" max="5654" width="12.85546875" customWidth="1"/>
    <col min="5655" max="5888" width="9.140625" customWidth="1"/>
    <col min="5889" max="5889" width="31" customWidth="1"/>
    <col min="5890" max="5891" width="29.7109375" customWidth="1"/>
    <col min="5892" max="5892" width="13.28515625" customWidth="1"/>
    <col min="5893" max="5893" width="13.85546875" customWidth="1"/>
    <col min="5894" max="5894" width="12.85546875" customWidth="1"/>
    <col min="5895" max="5895" width="13.85546875" customWidth="1"/>
    <col min="5896" max="5910" width="12.85546875" customWidth="1"/>
    <col min="5911" max="6144" width="9.140625" customWidth="1"/>
    <col min="6145" max="6145" width="31" customWidth="1"/>
    <col min="6146" max="6147" width="29.7109375" customWidth="1"/>
    <col min="6148" max="6148" width="13.28515625" customWidth="1"/>
    <col min="6149" max="6149" width="13.85546875" customWidth="1"/>
    <col min="6150" max="6150" width="12.85546875" customWidth="1"/>
    <col min="6151" max="6151" width="13.85546875" customWidth="1"/>
    <col min="6152" max="6166" width="12.85546875" customWidth="1"/>
    <col min="6167" max="6400" width="9.140625" customWidth="1"/>
    <col min="6401" max="6401" width="31" customWidth="1"/>
    <col min="6402" max="6403" width="29.7109375" customWidth="1"/>
    <col min="6404" max="6404" width="13.28515625" customWidth="1"/>
    <col min="6405" max="6405" width="13.85546875" customWidth="1"/>
    <col min="6406" max="6406" width="12.85546875" customWidth="1"/>
    <col min="6407" max="6407" width="13.85546875" customWidth="1"/>
    <col min="6408" max="6422" width="12.85546875" customWidth="1"/>
    <col min="6423" max="6656" width="9.140625" customWidth="1"/>
    <col min="6657" max="6657" width="31" customWidth="1"/>
    <col min="6658" max="6659" width="29.7109375" customWidth="1"/>
    <col min="6660" max="6660" width="13.28515625" customWidth="1"/>
    <col min="6661" max="6661" width="13.85546875" customWidth="1"/>
    <col min="6662" max="6662" width="12.85546875" customWidth="1"/>
    <col min="6663" max="6663" width="13.85546875" customWidth="1"/>
    <col min="6664" max="6678" width="12.85546875" customWidth="1"/>
    <col min="6679" max="6912" width="9.140625" customWidth="1"/>
    <col min="6913" max="6913" width="31" customWidth="1"/>
    <col min="6914" max="6915" width="29.7109375" customWidth="1"/>
    <col min="6916" max="6916" width="13.28515625" customWidth="1"/>
    <col min="6917" max="6917" width="13.85546875" customWidth="1"/>
    <col min="6918" max="6918" width="12.85546875" customWidth="1"/>
    <col min="6919" max="6919" width="13.85546875" customWidth="1"/>
    <col min="6920" max="6934" width="12.85546875" customWidth="1"/>
    <col min="6935" max="7168" width="9.140625" customWidth="1"/>
    <col min="7169" max="7169" width="31" customWidth="1"/>
    <col min="7170" max="7171" width="29.7109375" customWidth="1"/>
    <col min="7172" max="7172" width="13.28515625" customWidth="1"/>
    <col min="7173" max="7173" width="13.85546875" customWidth="1"/>
    <col min="7174" max="7174" width="12.85546875" customWidth="1"/>
    <col min="7175" max="7175" width="13.85546875" customWidth="1"/>
    <col min="7176" max="7190" width="12.85546875" customWidth="1"/>
    <col min="7191" max="7424" width="9.140625" customWidth="1"/>
    <col min="7425" max="7425" width="31" customWidth="1"/>
    <col min="7426" max="7427" width="29.7109375" customWidth="1"/>
    <col min="7428" max="7428" width="13.28515625" customWidth="1"/>
    <col min="7429" max="7429" width="13.85546875" customWidth="1"/>
    <col min="7430" max="7430" width="12.85546875" customWidth="1"/>
    <col min="7431" max="7431" width="13.85546875" customWidth="1"/>
    <col min="7432" max="7446" width="12.85546875" customWidth="1"/>
    <col min="7447" max="7680" width="9.140625" customWidth="1"/>
    <col min="7681" max="7681" width="31" customWidth="1"/>
    <col min="7682" max="7683" width="29.7109375" customWidth="1"/>
    <col min="7684" max="7684" width="13.28515625" customWidth="1"/>
    <col min="7685" max="7685" width="13.85546875" customWidth="1"/>
    <col min="7686" max="7686" width="12.85546875" customWidth="1"/>
    <col min="7687" max="7687" width="13.85546875" customWidth="1"/>
    <col min="7688" max="7702" width="12.85546875" customWidth="1"/>
    <col min="7703" max="7936" width="9.140625" customWidth="1"/>
    <col min="7937" max="7937" width="31" customWidth="1"/>
    <col min="7938" max="7939" width="29.7109375" customWidth="1"/>
    <col min="7940" max="7940" width="13.28515625" customWidth="1"/>
    <col min="7941" max="7941" width="13.85546875" customWidth="1"/>
    <col min="7942" max="7942" width="12.85546875" customWidth="1"/>
    <col min="7943" max="7943" width="13.85546875" customWidth="1"/>
    <col min="7944" max="7958" width="12.85546875" customWidth="1"/>
    <col min="7959" max="8192" width="9.140625" customWidth="1"/>
    <col min="8193" max="8193" width="31" customWidth="1"/>
    <col min="8194" max="8195" width="29.7109375" customWidth="1"/>
    <col min="8196" max="8196" width="13.28515625" customWidth="1"/>
    <col min="8197" max="8197" width="13.85546875" customWidth="1"/>
    <col min="8198" max="8198" width="12.85546875" customWidth="1"/>
    <col min="8199" max="8199" width="13.85546875" customWidth="1"/>
    <col min="8200" max="8214" width="12.85546875" customWidth="1"/>
    <col min="8215" max="8448" width="9.140625" customWidth="1"/>
    <col min="8449" max="8449" width="31" customWidth="1"/>
    <col min="8450" max="8451" width="29.7109375" customWidth="1"/>
    <col min="8452" max="8452" width="13.28515625" customWidth="1"/>
    <col min="8453" max="8453" width="13.85546875" customWidth="1"/>
    <col min="8454" max="8454" width="12.85546875" customWidth="1"/>
    <col min="8455" max="8455" width="13.85546875" customWidth="1"/>
    <col min="8456" max="8470" width="12.85546875" customWidth="1"/>
    <col min="8471" max="8704" width="9.140625" customWidth="1"/>
    <col min="8705" max="8705" width="31" customWidth="1"/>
    <col min="8706" max="8707" width="29.7109375" customWidth="1"/>
    <col min="8708" max="8708" width="13.28515625" customWidth="1"/>
    <col min="8709" max="8709" width="13.85546875" customWidth="1"/>
    <col min="8710" max="8710" width="12.85546875" customWidth="1"/>
    <col min="8711" max="8711" width="13.85546875" customWidth="1"/>
    <col min="8712" max="8726" width="12.85546875" customWidth="1"/>
    <col min="8727" max="8960" width="9.140625" customWidth="1"/>
    <col min="8961" max="8961" width="31" customWidth="1"/>
    <col min="8962" max="8963" width="29.7109375" customWidth="1"/>
    <col min="8964" max="8964" width="13.28515625" customWidth="1"/>
    <col min="8965" max="8965" width="13.85546875" customWidth="1"/>
    <col min="8966" max="8966" width="12.85546875" customWidth="1"/>
    <col min="8967" max="8967" width="13.85546875" customWidth="1"/>
    <col min="8968" max="8982" width="12.85546875" customWidth="1"/>
    <col min="8983" max="9216" width="9.140625" customWidth="1"/>
    <col min="9217" max="9217" width="31" customWidth="1"/>
    <col min="9218" max="9219" width="29.7109375" customWidth="1"/>
    <col min="9220" max="9220" width="13.28515625" customWidth="1"/>
    <col min="9221" max="9221" width="13.85546875" customWidth="1"/>
    <col min="9222" max="9222" width="12.85546875" customWidth="1"/>
    <col min="9223" max="9223" width="13.85546875" customWidth="1"/>
    <col min="9224" max="9238" width="12.85546875" customWidth="1"/>
    <col min="9239" max="9472" width="9.140625" customWidth="1"/>
    <col min="9473" max="9473" width="31" customWidth="1"/>
    <col min="9474" max="9475" width="29.7109375" customWidth="1"/>
    <col min="9476" max="9476" width="13.28515625" customWidth="1"/>
    <col min="9477" max="9477" width="13.85546875" customWidth="1"/>
    <col min="9478" max="9478" width="12.85546875" customWidth="1"/>
    <col min="9479" max="9479" width="13.85546875" customWidth="1"/>
    <col min="9480" max="9494" width="12.85546875" customWidth="1"/>
    <col min="9495" max="9728" width="9.140625" customWidth="1"/>
    <col min="9729" max="9729" width="31" customWidth="1"/>
    <col min="9730" max="9731" width="29.7109375" customWidth="1"/>
    <col min="9732" max="9732" width="13.28515625" customWidth="1"/>
    <col min="9733" max="9733" width="13.85546875" customWidth="1"/>
    <col min="9734" max="9734" width="12.85546875" customWidth="1"/>
    <col min="9735" max="9735" width="13.85546875" customWidth="1"/>
    <col min="9736" max="9750" width="12.85546875" customWidth="1"/>
    <col min="9751" max="9984" width="9.140625" customWidth="1"/>
    <col min="9985" max="9985" width="31" customWidth="1"/>
    <col min="9986" max="9987" width="29.7109375" customWidth="1"/>
    <col min="9988" max="9988" width="13.28515625" customWidth="1"/>
    <col min="9989" max="9989" width="13.85546875" customWidth="1"/>
    <col min="9990" max="9990" width="12.85546875" customWidth="1"/>
    <col min="9991" max="9991" width="13.85546875" customWidth="1"/>
    <col min="9992" max="10006" width="12.85546875" customWidth="1"/>
    <col min="10007" max="10240" width="9.140625" customWidth="1"/>
    <col min="10241" max="10241" width="31" customWidth="1"/>
    <col min="10242" max="10243" width="29.7109375" customWidth="1"/>
    <col min="10244" max="10244" width="13.28515625" customWidth="1"/>
    <col min="10245" max="10245" width="13.85546875" customWidth="1"/>
    <col min="10246" max="10246" width="12.85546875" customWidth="1"/>
    <col min="10247" max="10247" width="13.85546875" customWidth="1"/>
    <col min="10248" max="10262" width="12.85546875" customWidth="1"/>
    <col min="10263" max="10496" width="9.140625" customWidth="1"/>
    <col min="10497" max="10497" width="31" customWidth="1"/>
    <col min="10498" max="10499" width="29.7109375" customWidth="1"/>
    <col min="10500" max="10500" width="13.28515625" customWidth="1"/>
    <col min="10501" max="10501" width="13.85546875" customWidth="1"/>
    <col min="10502" max="10502" width="12.85546875" customWidth="1"/>
    <col min="10503" max="10503" width="13.85546875" customWidth="1"/>
    <col min="10504" max="10518" width="12.85546875" customWidth="1"/>
    <col min="10519" max="10752" width="9.140625" customWidth="1"/>
    <col min="10753" max="10753" width="31" customWidth="1"/>
    <col min="10754" max="10755" width="29.7109375" customWidth="1"/>
    <col min="10756" max="10756" width="13.28515625" customWidth="1"/>
    <col min="10757" max="10757" width="13.85546875" customWidth="1"/>
    <col min="10758" max="10758" width="12.85546875" customWidth="1"/>
    <col min="10759" max="10759" width="13.85546875" customWidth="1"/>
    <col min="10760" max="10774" width="12.85546875" customWidth="1"/>
    <col min="10775" max="11008" width="9.140625" customWidth="1"/>
    <col min="11009" max="11009" width="31" customWidth="1"/>
    <col min="11010" max="11011" width="29.7109375" customWidth="1"/>
    <col min="11012" max="11012" width="13.28515625" customWidth="1"/>
    <col min="11013" max="11013" width="13.85546875" customWidth="1"/>
    <col min="11014" max="11014" width="12.85546875" customWidth="1"/>
    <col min="11015" max="11015" width="13.85546875" customWidth="1"/>
    <col min="11016" max="11030" width="12.85546875" customWidth="1"/>
    <col min="11031" max="11264" width="9.140625" customWidth="1"/>
    <col min="11265" max="11265" width="31" customWidth="1"/>
    <col min="11266" max="11267" width="29.7109375" customWidth="1"/>
    <col min="11268" max="11268" width="13.28515625" customWidth="1"/>
    <col min="11269" max="11269" width="13.85546875" customWidth="1"/>
    <col min="11270" max="11270" width="12.85546875" customWidth="1"/>
    <col min="11271" max="11271" width="13.85546875" customWidth="1"/>
    <col min="11272" max="11286" width="12.85546875" customWidth="1"/>
    <col min="11287" max="11520" width="9.140625" customWidth="1"/>
    <col min="11521" max="11521" width="31" customWidth="1"/>
    <col min="11522" max="11523" width="29.7109375" customWidth="1"/>
    <col min="11524" max="11524" width="13.28515625" customWidth="1"/>
    <col min="11525" max="11525" width="13.85546875" customWidth="1"/>
    <col min="11526" max="11526" width="12.85546875" customWidth="1"/>
    <col min="11527" max="11527" width="13.85546875" customWidth="1"/>
    <col min="11528" max="11542" width="12.85546875" customWidth="1"/>
    <col min="11543" max="11776" width="9.140625" customWidth="1"/>
    <col min="11777" max="11777" width="31" customWidth="1"/>
    <col min="11778" max="11779" width="29.7109375" customWidth="1"/>
    <col min="11780" max="11780" width="13.28515625" customWidth="1"/>
    <col min="11781" max="11781" width="13.85546875" customWidth="1"/>
    <col min="11782" max="11782" width="12.85546875" customWidth="1"/>
    <col min="11783" max="11783" width="13.85546875" customWidth="1"/>
    <col min="11784" max="11798" width="12.85546875" customWidth="1"/>
    <col min="11799" max="12032" width="9.140625" customWidth="1"/>
    <col min="12033" max="12033" width="31" customWidth="1"/>
    <col min="12034" max="12035" width="29.7109375" customWidth="1"/>
    <col min="12036" max="12036" width="13.28515625" customWidth="1"/>
    <col min="12037" max="12037" width="13.85546875" customWidth="1"/>
    <col min="12038" max="12038" width="12.85546875" customWidth="1"/>
    <col min="12039" max="12039" width="13.85546875" customWidth="1"/>
    <col min="12040" max="12054" width="12.85546875" customWidth="1"/>
    <col min="12055" max="12288" width="9.140625" customWidth="1"/>
    <col min="12289" max="12289" width="31" customWidth="1"/>
    <col min="12290" max="12291" width="29.7109375" customWidth="1"/>
    <col min="12292" max="12292" width="13.28515625" customWidth="1"/>
    <col min="12293" max="12293" width="13.85546875" customWidth="1"/>
    <col min="12294" max="12294" width="12.85546875" customWidth="1"/>
    <col min="12295" max="12295" width="13.85546875" customWidth="1"/>
    <col min="12296" max="12310" width="12.85546875" customWidth="1"/>
    <col min="12311" max="12544" width="9.140625" customWidth="1"/>
    <col min="12545" max="12545" width="31" customWidth="1"/>
    <col min="12546" max="12547" width="29.7109375" customWidth="1"/>
    <col min="12548" max="12548" width="13.28515625" customWidth="1"/>
    <col min="12549" max="12549" width="13.85546875" customWidth="1"/>
    <col min="12550" max="12550" width="12.85546875" customWidth="1"/>
    <col min="12551" max="12551" width="13.85546875" customWidth="1"/>
    <col min="12552" max="12566" width="12.85546875" customWidth="1"/>
    <col min="12567" max="12800" width="9.140625" customWidth="1"/>
    <col min="12801" max="12801" width="31" customWidth="1"/>
    <col min="12802" max="12803" width="29.7109375" customWidth="1"/>
    <col min="12804" max="12804" width="13.28515625" customWidth="1"/>
    <col min="12805" max="12805" width="13.85546875" customWidth="1"/>
    <col min="12806" max="12806" width="12.85546875" customWidth="1"/>
    <col min="12807" max="12807" width="13.85546875" customWidth="1"/>
    <col min="12808" max="12822" width="12.85546875" customWidth="1"/>
    <col min="12823" max="13056" width="9.140625" customWidth="1"/>
    <col min="13057" max="13057" width="31" customWidth="1"/>
    <col min="13058" max="13059" width="29.7109375" customWidth="1"/>
    <col min="13060" max="13060" width="13.28515625" customWidth="1"/>
    <col min="13061" max="13061" width="13.85546875" customWidth="1"/>
    <col min="13062" max="13062" width="12.85546875" customWidth="1"/>
    <col min="13063" max="13063" width="13.85546875" customWidth="1"/>
    <col min="13064" max="13078" width="12.85546875" customWidth="1"/>
    <col min="13079" max="13312" width="9.140625" customWidth="1"/>
    <col min="13313" max="13313" width="31" customWidth="1"/>
    <col min="13314" max="13315" width="29.7109375" customWidth="1"/>
    <col min="13316" max="13316" width="13.28515625" customWidth="1"/>
    <col min="13317" max="13317" width="13.85546875" customWidth="1"/>
    <col min="13318" max="13318" width="12.85546875" customWidth="1"/>
    <col min="13319" max="13319" width="13.85546875" customWidth="1"/>
    <col min="13320" max="13334" width="12.85546875" customWidth="1"/>
    <col min="13335" max="13568" width="9.140625" customWidth="1"/>
    <col min="13569" max="13569" width="31" customWidth="1"/>
    <col min="13570" max="13571" width="29.7109375" customWidth="1"/>
    <col min="13572" max="13572" width="13.28515625" customWidth="1"/>
    <col min="13573" max="13573" width="13.85546875" customWidth="1"/>
    <col min="13574" max="13574" width="12.85546875" customWidth="1"/>
    <col min="13575" max="13575" width="13.85546875" customWidth="1"/>
    <col min="13576" max="13590" width="12.85546875" customWidth="1"/>
    <col min="13591" max="13824" width="9.140625" customWidth="1"/>
    <col min="13825" max="13825" width="31" customWidth="1"/>
    <col min="13826" max="13827" width="29.7109375" customWidth="1"/>
    <col min="13828" max="13828" width="13.28515625" customWidth="1"/>
    <col min="13829" max="13829" width="13.85546875" customWidth="1"/>
    <col min="13830" max="13830" width="12.85546875" customWidth="1"/>
    <col min="13831" max="13831" width="13.85546875" customWidth="1"/>
    <col min="13832" max="13846" width="12.85546875" customWidth="1"/>
    <col min="13847" max="14080" width="9.140625" customWidth="1"/>
    <col min="14081" max="14081" width="31" customWidth="1"/>
    <col min="14082" max="14083" width="29.7109375" customWidth="1"/>
    <col min="14084" max="14084" width="13.28515625" customWidth="1"/>
    <col min="14085" max="14085" width="13.85546875" customWidth="1"/>
    <col min="14086" max="14086" width="12.85546875" customWidth="1"/>
    <col min="14087" max="14087" width="13.85546875" customWidth="1"/>
    <col min="14088" max="14102" width="12.85546875" customWidth="1"/>
    <col min="14103" max="14336" width="9.140625" customWidth="1"/>
    <col min="14337" max="14337" width="31" customWidth="1"/>
    <col min="14338" max="14339" width="29.7109375" customWidth="1"/>
    <col min="14340" max="14340" width="13.28515625" customWidth="1"/>
    <col min="14341" max="14341" width="13.85546875" customWidth="1"/>
    <col min="14342" max="14342" width="12.85546875" customWidth="1"/>
    <col min="14343" max="14343" width="13.85546875" customWidth="1"/>
    <col min="14344" max="14358" width="12.85546875" customWidth="1"/>
    <col min="14359" max="14592" width="9.140625" customWidth="1"/>
    <col min="14593" max="14593" width="31" customWidth="1"/>
    <col min="14594" max="14595" width="29.7109375" customWidth="1"/>
    <col min="14596" max="14596" width="13.28515625" customWidth="1"/>
    <col min="14597" max="14597" width="13.85546875" customWidth="1"/>
    <col min="14598" max="14598" width="12.85546875" customWidth="1"/>
    <col min="14599" max="14599" width="13.85546875" customWidth="1"/>
    <col min="14600" max="14614" width="12.85546875" customWidth="1"/>
    <col min="14615" max="14848" width="9.140625" customWidth="1"/>
    <col min="14849" max="14849" width="31" customWidth="1"/>
    <col min="14850" max="14851" width="29.7109375" customWidth="1"/>
    <col min="14852" max="14852" width="13.28515625" customWidth="1"/>
    <col min="14853" max="14853" width="13.85546875" customWidth="1"/>
    <col min="14854" max="14854" width="12.85546875" customWidth="1"/>
    <col min="14855" max="14855" width="13.85546875" customWidth="1"/>
    <col min="14856" max="14870" width="12.85546875" customWidth="1"/>
    <col min="14871" max="15104" width="9.140625" customWidth="1"/>
    <col min="15105" max="15105" width="31" customWidth="1"/>
    <col min="15106" max="15107" width="29.7109375" customWidth="1"/>
    <col min="15108" max="15108" width="13.28515625" customWidth="1"/>
    <col min="15109" max="15109" width="13.85546875" customWidth="1"/>
    <col min="15110" max="15110" width="12.85546875" customWidth="1"/>
    <col min="15111" max="15111" width="13.85546875" customWidth="1"/>
    <col min="15112" max="15126" width="12.85546875" customWidth="1"/>
    <col min="15127" max="15360" width="9.140625" customWidth="1"/>
    <col min="15361" max="15361" width="31" customWidth="1"/>
    <col min="15362" max="15363" width="29.7109375" customWidth="1"/>
    <col min="15364" max="15364" width="13.28515625" customWidth="1"/>
    <col min="15365" max="15365" width="13.85546875" customWidth="1"/>
    <col min="15366" max="15366" width="12.85546875" customWidth="1"/>
    <col min="15367" max="15367" width="13.85546875" customWidth="1"/>
    <col min="15368" max="15382" width="12.85546875" customWidth="1"/>
    <col min="15383" max="15616" width="9.140625" customWidth="1"/>
    <col min="15617" max="15617" width="31" customWidth="1"/>
    <col min="15618" max="15619" width="29.7109375" customWidth="1"/>
    <col min="15620" max="15620" width="13.28515625" customWidth="1"/>
    <col min="15621" max="15621" width="13.85546875" customWidth="1"/>
    <col min="15622" max="15622" width="12.85546875" customWidth="1"/>
    <col min="15623" max="15623" width="13.85546875" customWidth="1"/>
    <col min="15624" max="15638" width="12.85546875" customWidth="1"/>
    <col min="15639" max="15872" width="9.140625" customWidth="1"/>
    <col min="15873" max="15873" width="31" customWidth="1"/>
    <col min="15874" max="15875" width="29.7109375" customWidth="1"/>
    <col min="15876" max="15876" width="13.28515625" customWidth="1"/>
    <col min="15877" max="15877" width="13.85546875" customWidth="1"/>
    <col min="15878" max="15878" width="12.85546875" customWidth="1"/>
    <col min="15879" max="15879" width="13.85546875" customWidth="1"/>
    <col min="15880" max="15894" width="12.85546875" customWidth="1"/>
    <col min="15895" max="16128" width="9.140625" customWidth="1"/>
    <col min="16129" max="16129" width="31" customWidth="1"/>
    <col min="16130" max="16131" width="29.7109375" customWidth="1"/>
    <col min="16132" max="16132" width="13.28515625" customWidth="1"/>
    <col min="16133" max="16133" width="13.85546875" customWidth="1"/>
    <col min="16134" max="16134" width="12.85546875" customWidth="1"/>
    <col min="16135" max="16135" width="13.85546875" customWidth="1"/>
    <col min="16136" max="16150" width="12.85546875" customWidth="1"/>
    <col min="16151" max="16384" width="9.140625" customWidth="1"/>
  </cols>
  <sheetData>
    <row r="2" spans="1:1" ht="15.75">
      <c r="A2" s="239" t="s">
        <v>236</v>
      </c>
    </row>
    <row r="5" spans="1:1" ht="15.75">
      <c r="A5" s="239" t="s">
        <v>237</v>
      </c>
    </row>
    <row r="6" spans="1:1" ht="15.75">
      <c r="A6" s="239" t="s">
        <v>238</v>
      </c>
    </row>
    <row r="9" spans="1:1" ht="15.75">
      <c r="A9" s="239" t="s">
        <v>239</v>
      </c>
    </row>
    <row r="10" spans="1:1" ht="15.75">
      <c r="A10" s="239" t="s">
        <v>240</v>
      </c>
    </row>
    <row r="13" spans="1:1" ht="15.75">
      <c r="A13" s="239" t="s">
        <v>241</v>
      </c>
    </row>
    <row r="16" spans="1:1" ht="15.75">
      <c r="A16" s="239" t="s">
        <v>242</v>
      </c>
    </row>
    <row r="17" spans="1:1" ht="15.75">
      <c r="A17" s="239" t="s">
        <v>243</v>
      </c>
    </row>
    <row r="18" spans="1:1" ht="15.75">
      <c r="A18" s="239" t="s">
        <v>244</v>
      </c>
    </row>
    <row r="19" spans="1:1" ht="15.75">
      <c r="A19" s="239" t="s">
        <v>242</v>
      </c>
    </row>
    <row r="20" spans="1:1" ht="15.75">
      <c r="A20" s="239" t="s">
        <v>245</v>
      </c>
    </row>
    <row r="21" spans="1:1" ht="15.75">
      <c r="A21" s="239" t="s">
        <v>244</v>
      </c>
    </row>
    <row r="23" spans="1:1" ht="15.75">
      <c r="A23" s="239" t="s">
        <v>246</v>
      </c>
    </row>
    <row r="25" spans="1:1" ht="15.75">
      <c r="A25" s="239" t="s">
        <v>247</v>
      </c>
    </row>
    <row r="26" spans="1:1" ht="15.75">
      <c r="A26" s="239" t="s">
        <v>248</v>
      </c>
    </row>
    <row r="28" spans="1:1" ht="15.75">
      <c r="A28" s="239" t="s">
        <v>249</v>
      </c>
    </row>
    <row r="30" spans="1:1" ht="15.75">
      <c r="A30" s="239" t="s">
        <v>250</v>
      </c>
    </row>
    <row r="31" spans="1:1" ht="15.75">
      <c r="A31" s="239" t="s">
        <v>251</v>
      </c>
    </row>
    <row r="32" spans="1:1" ht="15.75">
      <c r="A32" s="239" t="s">
        <v>252</v>
      </c>
    </row>
    <row r="33" spans="1:1" ht="15.75">
      <c r="A33" s="239" t="s">
        <v>253</v>
      </c>
    </row>
    <row r="34" spans="1:1" ht="15.75">
      <c r="A34" s="239" t="s">
        <v>254</v>
      </c>
    </row>
    <row r="35" spans="1:1" ht="15.75">
      <c r="A35" s="239" t="s">
        <v>255</v>
      </c>
    </row>
    <row r="37" spans="1:1" ht="15.75">
      <c r="A37" s="239" t="s">
        <v>256</v>
      </c>
    </row>
    <row r="39" spans="1:1" ht="15.75">
      <c r="A39" s="239" t="s">
        <v>242</v>
      </c>
    </row>
    <row r="40" spans="1:1" ht="15.75">
      <c r="A40" s="239" t="s">
        <v>257</v>
      </c>
    </row>
    <row r="41" spans="1:1" ht="15.75">
      <c r="A41" s="239" t="s">
        <v>244</v>
      </c>
    </row>
    <row r="43" spans="1:1" ht="15.75">
      <c r="A43" s="239" t="s">
        <v>258</v>
      </c>
    </row>
    <row r="45" spans="1:1" ht="15.75">
      <c r="A45" s="239" t="s">
        <v>259</v>
      </c>
    </row>
    <row r="46" spans="1:1" ht="15.75">
      <c r="A46" s="239" t="s">
        <v>251</v>
      </c>
    </row>
    <row r="47" spans="1:1" ht="15.75">
      <c r="A47" s="239" t="s">
        <v>260</v>
      </c>
    </row>
    <row r="48" spans="1:1" ht="15.75">
      <c r="A48" s="239" t="s">
        <v>261</v>
      </c>
    </row>
    <row r="49" spans="1:1" ht="15.75">
      <c r="A49" s="239" t="s">
        <v>262</v>
      </c>
    </row>
    <row r="50" spans="1:1" ht="15.75">
      <c r="A50" s="239" t="s">
        <v>263</v>
      </c>
    </row>
    <row r="52" spans="1:1" ht="15.75">
      <c r="A52" s="239" t="s">
        <v>264</v>
      </c>
    </row>
    <row r="53" spans="1:1" ht="15.75">
      <c r="A53" s="239" t="s">
        <v>265</v>
      </c>
    </row>
    <row r="54" spans="1:1" ht="15.75">
      <c r="A54" s="239" t="s">
        <v>266</v>
      </c>
    </row>
    <row r="55" spans="1:1" ht="15.75">
      <c r="A55" s="239" t="s">
        <v>267</v>
      </c>
    </row>
    <row r="56" spans="1:1" ht="15.75">
      <c r="A56" s="239" t="s">
        <v>268</v>
      </c>
    </row>
    <row r="57" spans="1:1" ht="15.75">
      <c r="A57" s="239" t="s">
        <v>269</v>
      </c>
    </row>
    <row r="58" spans="1:1" ht="15.75">
      <c r="A58" s="239" t="s">
        <v>270</v>
      </c>
    </row>
    <row r="59" spans="1:1" ht="15.75">
      <c r="A59" s="239" t="s">
        <v>271</v>
      </c>
    </row>
    <row r="62" spans="1:1" ht="18">
      <c r="A62" s="162" t="s">
        <v>197</v>
      </c>
    </row>
    <row r="65" spans="1:5" ht="15.75">
      <c r="A65" s="239" t="s">
        <v>272</v>
      </c>
    </row>
    <row r="67" spans="1:5" ht="48" customHeight="1">
      <c r="A67" s="520" t="s">
        <v>273</v>
      </c>
      <c r="B67" s="520"/>
      <c r="C67" s="520"/>
      <c r="D67" s="520"/>
      <c r="E67" s="520"/>
    </row>
    <row r="68" spans="1:5" ht="18.95" customHeight="1">
      <c r="A68" s="521" t="s">
        <v>88</v>
      </c>
      <c r="B68" s="521"/>
      <c r="C68" s="533" t="s">
        <v>200</v>
      </c>
      <c r="D68" s="524"/>
      <c r="E68" s="525"/>
    </row>
    <row r="69" spans="1:5" ht="18.95" customHeight="1">
      <c r="A69" s="521"/>
      <c r="B69" s="521"/>
      <c r="C69" s="273" t="s">
        <v>202</v>
      </c>
      <c r="D69" s="274" t="s">
        <v>204</v>
      </c>
      <c r="E69" s="275" t="s">
        <v>206</v>
      </c>
    </row>
    <row r="70" spans="1:5" ht="18.95" customHeight="1">
      <c r="A70" s="522"/>
      <c r="B70" s="522"/>
      <c r="C70" s="240" t="s">
        <v>105</v>
      </c>
      <c r="D70" s="241" t="s">
        <v>105</v>
      </c>
      <c r="E70" s="276" t="s">
        <v>105</v>
      </c>
    </row>
    <row r="71" spans="1:5" ht="20.100000000000001" customHeight="1">
      <c r="A71" s="534" t="s">
        <v>201</v>
      </c>
      <c r="B71" s="242" t="s">
        <v>79</v>
      </c>
      <c r="C71" s="243">
        <v>13</v>
      </c>
      <c r="D71" s="244">
        <v>10924</v>
      </c>
      <c r="E71" s="245">
        <v>1</v>
      </c>
    </row>
    <row r="72" spans="1:5" ht="20.100000000000001" customHeight="1">
      <c r="A72" s="530"/>
      <c r="B72" s="246" t="s">
        <v>80</v>
      </c>
      <c r="C72" s="247">
        <v>41</v>
      </c>
      <c r="D72" s="248">
        <v>13291</v>
      </c>
      <c r="E72" s="249">
        <v>10</v>
      </c>
    </row>
    <row r="73" spans="1:5" ht="20.100000000000001" customHeight="1">
      <c r="A73" s="530"/>
      <c r="B73" s="246" t="s">
        <v>81</v>
      </c>
      <c r="C73" s="247">
        <v>58</v>
      </c>
      <c r="D73" s="248">
        <v>16883</v>
      </c>
      <c r="E73" s="249">
        <v>23</v>
      </c>
    </row>
    <row r="74" spans="1:5" ht="20.100000000000001" customHeight="1">
      <c r="A74" s="530"/>
      <c r="B74" s="246" t="s">
        <v>82</v>
      </c>
      <c r="C74" s="247">
        <v>75</v>
      </c>
      <c r="D74" s="248">
        <v>22010</v>
      </c>
      <c r="E74" s="249">
        <v>34</v>
      </c>
    </row>
    <row r="75" spans="1:5" ht="20.100000000000001" customHeight="1">
      <c r="A75" s="530"/>
      <c r="B75" s="246" t="s">
        <v>83</v>
      </c>
      <c r="C75" s="247">
        <v>77</v>
      </c>
      <c r="D75" s="248">
        <v>25512</v>
      </c>
      <c r="E75" s="249">
        <v>55</v>
      </c>
    </row>
    <row r="76" spans="1:5" ht="20.100000000000001" customHeight="1">
      <c r="A76" s="530"/>
      <c r="B76" s="246" t="s">
        <v>84</v>
      </c>
      <c r="C76" s="247">
        <v>85</v>
      </c>
      <c r="D76" s="248">
        <v>29065</v>
      </c>
      <c r="E76" s="249">
        <v>50</v>
      </c>
    </row>
    <row r="77" spans="1:5" ht="20.100000000000001" customHeight="1">
      <c r="A77" s="530"/>
      <c r="B77" s="246" t="s">
        <v>85</v>
      </c>
      <c r="C77" s="247">
        <v>81</v>
      </c>
      <c r="D77" s="248">
        <v>30065</v>
      </c>
      <c r="E77" s="249">
        <v>36</v>
      </c>
    </row>
    <row r="78" spans="1:5" ht="20.100000000000001" customHeight="1">
      <c r="A78" s="530"/>
      <c r="B78" s="246" t="s">
        <v>86</v>
      </c>
      <c r="C78" s="247">
        <v>73</v>
      </c>
      <c r="D78" s="248">
        <v>32596</v>
      </c>
      <c r="E78" s="249">
        <v>21</v>
      </c>
    </row>
    <row r="79" spans="1:5" ht="20.100000000000001" customHeight="1">
      <c r="A79" s="530"/>
      <c r="B79" s="246" t="s">
        <v>87</v>
      </c>
      <c r="C79" s="247">
        <v>67</v>
      </c>
      <c r="D79" s="248">
        <v>34550</v>
      </c>
      <c r="E79" s="249">
        <v>17</v>
      </c>
    </row>
    <row r="80" spans="1:5" ht="20.100000000000001" customHeight="1">
      <c r="A80" s="530"/>
      <c r="B80" s="246" t="s">
        <v>95</v>
      </c>
      <c r="C80" s="247">
        <v>83</v>
      </c>
      <c r="D80" s="248">
        <v>34695</v>
      </c>
      <c r="E80" s="249">
        <v>10</v>
      </c>
    </row>
    <row r="81" spans="1:5" ht="20.100000000000001" customHeight="1">
      <c r="A81" s="530"/>
      <c r="B81" s="246" t="s">
        <v>110</v>
      </c>
      <c r="C81" s="247">
        <v>84</v>
      </c>
      <c r="D81" s="248">
        <v>33565</v>
      </c>
      <c r="E81" s="249">
        <v>7</v>
      </c>
    </row>
    <row r="82" spans="1:5" ht="20.100000000000001" customHeight="1">
      <c r="A82" s="530"/>
      <c r="B82" s="246" t="s">
        <v>113</v>
      </c>
      <c r="C82" s="247">
        <v>106</v>
      </c>
      <c r="D82" s="248">
        <v>31398</v>
      </c>
      <c r="E82" s="249">
        <v>3</v>
      </c>
    </row>
    <row r="83" spans="1:5" ht="20.100000000000001" customHeight="1">
      <c r="A83" s="530"/>
      <c r="B83" s="246" t="s">
        <v>114</v>
      </c>
      <c r="C83" s="247">
        <v>104</v>
      </c>
      <c r="D83" s="248">
        <v>29802</v>
      </c>
      <c r="E83" s="249">
        <v>10</v>
      </c>
    </row>
    <row r="84" spans="1:5" ht="20.100000000000001" customHeight="1">
      <c r="A84" s="530"/>
      <c r="B84" s="246" t="s">
        <v>198</v>
      </c>
      <c r="C84" s="247">
        <v>119</v>
      </c>
      <c r="D84" s="248">
        <v>29396</v>
      </c>
      <c r="E84" s="249">
        <v>12252</v>
      </c>
    </row>
    <row r="85" spans="1:5" ht="20.100000000000001" customHeight="1">
      <c r="A85" s="530"/>
      <c r="B85" s="246" t="s">
        <v>215</v>
      </c>
      <c r="C85" s="247">
        <v>107</v>
      </c>
      <c r="D85" s="248">
        <v>28435</v>
      </c>
      <c r="E85" s="249">
        <v>8004</v>
      </c>
    </row>
    <row r="86" spans="1:5" ht="20.100000000000001" customHeight="1">
      <c r="A86" s="530"/>
      <c r="B86" s="246" t="s">
        <v>218</v>
      </c>
      <c r="C86" s="247">
        <v>117</v>
      </c>
      <c r="D86" s="248">
        <v>29845</v>
      </c>
      <c r="E86" s="249">
        <v>5827</v>
      </c>
    </row>
    <row r="87" spans="1:5" ht="20.100000000000001" customHeight="1">
      <c r="A87" s="531"/>
      <c r="B87" s="250" t="s">
        <v>229</v>
      </c>
      <c r="C87" s="251">
        <v>131</v>
      </c>
      <c r="D87" s="252">
        <v>30241</v>
      </c>
      <c r="E87" s="253">
        <v>4181</v>
      </c>
    </row>
    <row r="91" spans="1:5" ht="15.75">
      <c r="A91" s="239" t="s">
        <v>264</v>
      </c>
    </row>
    <row r="94" spans="1:5" ht="15.75">
      <c r="A94" s="239" t="s">
        <v>274</v>
      </c>
    </row>
    <row r="96" spans="1:5" ht="15.75">
      <c r="A96" s="239" t="s">
        <v>275</v>
      </c>
    </row>
    <row r="99" spans="1:1" ht="15.75">
      <c r="A99" s="239" t="s">
        <v>276</v>
      </c>
    </row>
    <row r="100" spans="1:1" ht="15.75">
      <c r="A100" s="239" t="s">
        <v>277</v>
      </c>
    </row>
    <row r="102" spans="1:1" ht="15.75">
      <c r="A102" s="239" t="s">
        <v>278</v>
      </c>
    </row>
    <row r="103" spans="1:1" ht="15.75">
      <c r="A103" s="239" t="s">
        <v>279</v>
      </c>
    </row>
    <row r="104" spans="1:1" ht="15.75">
      <c r="A104" s="239" t="s">
        <v>280</v>
      </c>
    </row>
    <row r="105" spans="1:1" ht="15.75">
      <c r="A105" s="239" t="s">
        <v>281</v>
      </c>
    </row>
    <row r="106" spans="1:1" ht="15.75">
      <c r="A106" s="239" t="s">
        <v>282</v>
      </c>
    </row>
    <row r="107" spans="1:1" ht="15.75">
      <c r="A107" s="239" t="s">
        <v>283</v>
      </c>
    </row>
    <row r="108" spans="1:1" ht="15.75">
      <c r="A108" s="239" t="s">
        <v>284</v>
      </c>
    </row>
    <row r="109" spans="1:1" ht="15.75">
      <c r="A109" s="239" t="s">
        <v>285</v>
      </c>
    </row>
    <row r="110" spans="1:1" ht="15.75">
      <c r="A110" s="239" t="s">
        <v>286</v>
      </c>
    </row>
    <row r="111" spans="1:1" ht="15.75">
      <c r="A111" s="239" t="s">
        <v>287</v>
      </c>
    </row>
    <row r="112" spans="1:1" ht="15.75">
      <c r="A112" s="239" t="s">
        <v>288</v>
      </c>
    </row>
    <row r="113" spans="1:1" ht="15.75">
      <c r="A113" s="239" t="s">
        <v>289</v>
      </c>
    </row>
    <row r="114" spans="1:1" ht="15.75">
      <c r="A114" s="239" t="s">
        <v>290</v>
      </c>
    </row>
    <row r="118" spans="1:1" ht="15.75">
      <c r="A118" s="239" t="s">
        <v>291</v>
      </c>
    </row>
    <row r="122" spans="1:1" ht="15.75">
      <c r="A122" s="239" t="s">
        <v>292</v>
      </c>
    </row>
    <row r="123" spans="1:1" ht="15.75">
      <c r="A123" s="239" t="s">
        <v>293</v>
      </c>
    </row>
    <row r="124" spans="1:1" ht="15.75">
      <c r="A124" s="239" t="s">
        <v>294</v>
      </c>
    </row>
    <row r="125" spans="1:1" ht="15.75">
      <c r="A125" s="239" t="s">
        <v>295</v>
      </c>
    </row>
    <row r="126" spans="1:1" ht="15.75">
      <c r="A126" s="239" t="s">
        <v>296</v>
      </c>
    </row>
    <row r="127" spans="1:1" ht="15.75">
      <c r="A127" s="239" t="s">
        <v>297</v>
      </c>
    </row>
    <row r="128" spans="1:1" ht="15.75">
      <c r="A128" s="239" t="s">
        <v>298</v>
      </c>
    </row>
    <row r="129" spans="1:7" ht="15.75">
      <c r="A129" s="239" t="s">
        <v>299</v>
      </c>
    </row>
    <row r="130" spans="1:7" ht="15.75">
      <c r="A130" s="239" t="s">
        <v>244</v>
      </c>
    </row>
    <row r="132" spans="1:7" ht="15.75">
      <c r="A132" s="239" t="s">
        <v>300</v>
      </c>
    </row>
    <row r="133" spans="1:7" ht="15.75">
      <c r="A133" s="239" t="s">
        <v>301</v>
      </c>
    </row>
    <row r="134" spans="1:7" ht="15.75">
      <c r="A134" s="239" t="s">
        <v>302</v>
      </c>
    </row>
    <row r="135" spans="1:7" ht="15.75">
      <c r="A135" s="239" t="s">
        <v>303</v>
      </c>
    </row>
    <row r="136" spans="1:7" ht="15.75">
      <c r="A136" s="239" t="s">
        <v>304</v>
      </c>
    </row>
    <row r="139" spans="1:7" ht="18">
      <c r="A139" s="162" t="s">
        <v>305</v>
      </c>
    </row>
    <row r="141" spans="1:7" ht="24.95" customHeight="1">
      <c r="A141" s="520" t="s">
        <v>306</v>
      </c>
      <c r="B141" s="520"/>
      <c r="C141" s="520"/>
      <c r="D141" s="520"/>
      <c r="E141" s="520"/>
      <c r="F141" s="520"/>
      <c r="G141" s="520"/>
    </row>
    <row r="142" spans="1:7" ht="18.95" customHeight="1">
      <c r="A142" s="521" t="s">
        <v>88</v>
      </c>
      <c r="B142" s="533" t="s">
        <v>189</v>
      </c>
      <c r="C142" s="524"/>
      <c r="D142" s="524"/>
      <c r="E142" s="524"/>
      <c r="F142" s="524"/>
      <c r="G142" s="525"/>
    </row>
    <row r="143" spans="1:7" ht="18.95" customHeight="1">
      <c r="A143" s="521"/>
      <c r="B143" s="523" t="s">
        <v>307</v>
      </c>
      <c r="C143" s="525"/>
      <c r="D143" s="525" t="s">
        <v>190</v>
      </c>
      <c r="E143" s="525"/>
      <c r="F143" s="525" t="s">
        <v>75</v>
      </c>
      <c r="G143" s="525"/>
    </row>
    <row r="144" spans="1:7" ht="18.95" customHeight="1">
      <c r="A144" s="522"/>
      <c r="B144" s="240" t="s">
        <v>191</v>
      </c>
      <c r="C144" s="276" t="s">
        <v>192</v>
      </c>
      <c r="D144" s="241" t="s">
        <v>191</v>
      </c>
      <c r="E144" s="276" t="s">
        <v>192</v>
      </c>
      <c r="F144" s="241" t="s">
        <v>191</v>
      </c>
      <c r="G144" s="276" t="s">
        <v>192</v>
      </c>
    </row>
    <row r="145" spans="1:21" ht="59.1" customHeight="1">
      <c r="A145" s="254" t="s">
        <v>308</v>
      </c>
      <c r="B145" s="255">
        <v>494235</v>
      </c>
      <c r="C145" s="256">
        <v>1</v>
      </c>
      <c r="D145" s="257">
        <v>0</v>
      </c>
      <c r="E145" s="256">
        <v>0</v>
      </c>
      <c r="F145" s="257">
        <v>494235</v>
      </c>
      <c r="G145" s="256">
        <v>1</v>
      </c>
    </row>
    <row r="147" spans="1:21" ht="24.95" customHeight="1">
      <c r="A147" s="520" t="s">
        <v>309</v>
      </c>
      <c r="B147" s="520"/>
      <c r="C147" s="520"/>
      <c r="D147" s="520"/>
      <c r="E147" s="520"/>
      <c r="F147" s="520"/>
      <c r="G147" s="520"/>
      <c r="H147" s="520"/>
      <c r="I147" s="520"/>
      <c r="J147" s="520"/>
      <c r="K147" s="520"/>
      <c r="L147" s="520"/>
      <c r="M147" s="520"/>
      <c r="N147" s="520"/>
      <c r="O147" s="520"/>
      <c r="P147" s="520"/>
      <c r="Q147" s="520"/>
      <c r="R147" s="520"/>
      <c r="S147" s="520"/>
      <c r="T147" s="520"/>
      <c r="U147" s="520"/>
    </row>
    <row r="148" spans="1:21" ht="18.95" customHeight="1">
      <c r="A148" s="535" t="s">
        <v>105</v>
      </c>
      <c r="B148" s="536"/>
      <c r="C148" s="536"/>
      <c r="D148" s="536"/>
      <c r="E148" s="536"/>
      <c r="F148" s="536"/>
      <c r="G148" s="536"/>
      <c r="H148" s="536"/>
      <c r="I148" s="536"/>
      <c r="J148" s="536"/>
      <c r="K148" s="536"/>
      <c r="L148" s="536"/>
      <c r="M148" s="536"/>
      <c r="N148" s="536"/>
      <c r="O148" s="536"/>
      <c r="P148" s="536"/>
      <c r="Q148" s="536"/>
      <c r="R148" s="536"/>
      <c r="S148" s="536"/>
      <c r="T148" s="536"/>
      <c r="U148" s="536"/>
    </row>
    <row r="149" spans="1:21" ht="18.95" customHeight="1">
      <c r="A149" s="521" t="s">
        <v>200</v>
      </c>
      <c r="B149" s="521"/>
      <c r="C149" s="521"/>
      <c r="D149" s="533" t="s">
        <v>201</v>
      </c>
      <c r="E149" s="525"/>
      <c r="F149" s="524"/>
      <c r="G149" s="525"/>
      <c r="H149" s="524"/>
      <c r="I149" s="524"/>
      <c r="J149" s="524"/>
      <c r="K149" s="524"/>
      <c r="L149" s="524"/>
      <c r="M149" s="524"/>
      <c r="N149" s="524"/>
      <c r="O149" s="524"/>
      <c r="P149" s="524"/>
      <c r="Q149" s="524"/>
      <c r="R149" s="524"/>
      <c r="S149" s="524"/>
      <c r="T149" s="524"/>
      <c r="U149" s="525" t="s">
        <v>75</v>
      </c>
    </row>
    <row r="150" spans="1:21" ht="18.95" customHeight="1">
      <c r="A150" s="522"/>
      <c r="B150" s="522"/>
      <c r="C150" s="522"/>
      <c r="D150" s="258" t="s">
        <v>79</v>
      </c>
      <c r="E150" s="259" t="s">
        <v>80</v>
      </c>
      <c r="F150" s="260" t="s">
        <v>81</v>
      </c>
      <c r="G150" s="259" t="s">
        <v>82</v>
      </c>
      <c r="H150" s="260" t="s">
        <v>83</v>
      </c>
      <c r="I150" s="260" t="s">
        <v>84</v>
      </c>
      <c r="J150" s="260" t="s">
        <v>85</v>
      </c>
      <c r="K150" s="260" t="s">
        <v>86</v>
      </c>
      <c r="L150" s="260" t="s">
        <v>87</v>
      </c>
      <c r="M150" s="260" t="s">
        <v>95</v>
      </c>
      <c r="N150" s="260" t="s">
        <v>110</v>
      </c>
      <c r="O150" s="260" t="s">
        <v>113</v>
      </c>
      <c r="P150" s="260" t="s">
        <v>114</v>
      </c>
      <c r="Q150" s="260" t="s">
        <v>198</v>
      </c>
      <c r="R150" s="260" t="s">
        <v>215</v>
      </c>
      <c r="S150" s="260" t="s">
        <v>218</v>
      </c>
      <c r="T150" s="260" t="s">
        <v>229</v>
      </c>
      <c r="U150" s="537"/>
    </row>
    <row r="151" spans="1:21" ht="20.100000000000001" customHeight="1">
      <c r="A151" s="532" t="s">
        <v>202</v>
      </c>
      <c r="B151" s="532" t="s">
        <v>203</v>
      </c>
      <c r="C151" s="277" t="s">
        <v>77</v>
      </c>
      <c r="D151" s="243">
        <v>10</v>
      </c>
      <c r="E151" s="245">
        <v>32</v>
      </c>
      <c r="F151" s="244">
        <v>49</v>
      </c>
      <c r="G151" s="245">
        <v>66</v>
      </c>
      <c r="H151" s="244">
        <v>62</v>
      </c>
      <c r="I151" s="244">
        <v>64</v>
      </c>
      <c r="J151" s="244">
        <v>63</v>
      </c>
      <c r="K151" s="244">
        <v>67</v>
      </c>
      <c r="L151" s="244">
        <v>58</v>
      </c>
      <c r="M151" s="244">
        <v>73</v>
      </c>
      <c r="N151" s="244">
        <v>71</v>
      </c>
      <c r="O151" s="244">
        <v>95</v>
      </c>
      <c r="P151" s="244">
        <v>87</v>
      </c>
      <c r="Q151" s="244">
        <v>101</v>
      </c>
      <c r="R151" s="244">
        <v>81</v>
      </c>
      <c r="S151" s="244">
        <v>88</v>
      </c>
      <c r="T151" s="244">
        <v>111</v>
      </c>
      <c r="U151" s="245">
        <v>1178</v>
      </c>
    </row>
    <row r="152" spans="1:21" ht="20.100000000000001" customHeight="1">
      <c r="A152" s="530"/>
      <c r="B152" s="529"/>
      <c r="C152" s="284" t="s">
        <v>78</v>
      </c>
      <c r="D152" s="261">
        <v>3</v>
      </c>
      <c r="E152" s="262">
        <v>9</v>
      </c>
      <c r="F152" s="263">
        <v>9</v>
      </c>
      <c r="G152" s="262">
        <v>9</v>
      </c>
      <c r="H152" s="263">
        <v>15</v>
      </c>
      <c r="I152" s="263">
        <v>21</v>
      </c>
      <c r="J152" s="263">
        <v>18</v>
      </c>
      <c r="K152" s="263">
        <v>6</v>
      </c>
      <c r="L152" s="263">
        <v>9</v>
      </c>
      <c r="M152" s="263">
        <v>10</v>
      </c>
      <c r="N152" s="263">
        <v>13</v>
      </c>
      <c r="O152" s="263">
        <v>11</v>
      </c>
      <c r="P152" s="263">
        <v>17</v>
      </c>
      <c r="Q152" s="263">
        <v>18</v>
      </c>
      <c r="R152" s="263">
        <v>26</v>
      </c>
      <c r="S152" s="263">
        <v>29</v>
      </c>
      <c r="T152" s="263">
        <v>20</v>
      </c>
      <c r="U152" s="262">
        <v>243</v>
      </c>
    </row>
    <row r="153" spans="1:21" ht="20.100000000000001" customHeight="1">
      <c r="A153" s="529"/>
      <c r="B153" s="529" t="s">
        <v>75</v>
      </c>
      <c r="C153" s="529"/>
      <c r="D153" s="261">
        <v>13</v>
      </c>
      <c r="E153" s="262">
        <v>41</v>
      </c>
      <c r="F153" s="263">
        <v>58</v>
      </c>
      <c r="G153" s="262">
        <v>75</v>
      </c>
      <c r="H153" s="263">
        <v>77</v>
      </c>
      <c r="I153" s="263">
        <v>85</v>
      </c>
      <c r="J153" s="263">
        <v>81</v>
      </c>
      <c r="K153" s="263">
        <v>73</v>
      </c>
      <c r="L153" s="263">
        <v>67</v>
      </c>
      <c r="M153" s="263">
        <v>83</v>
      </c>
      <c r="N153" s="263">
        <v>84</v>
      </c>
      <c r="O153" s="263">
        <v>106</v>
      </c>
      <c r="P153" s="263">
        <v>104</v>
      </c>
      <c r="Q153" s="263">
        <v>119</v>
      </c>
      <c r="R153" s="263">
        <v>107</v>
      </c>
      <c r="S153" s="263">
        <v>117</v>
      </c>
      <c r="T153" s="263">
        <v>131</v>
      </c>
      <c r="U153" s="262">
        <v>1421</v>
      </c>
    </row>
    <row r="154" spans="1:21" ht="20.100000000000001" customHeight="1">
      <c r="A154" s="529" t="s">
        <v>204</v>
      </c>
      <c r="B154" s="529" t="s">
        <v>203</v>
      </c>
      <c r="C154" s="278" t="s">
        <v>77</v>
      </c>
      <c r="D154" s="247">
        <v>9463</v>
      </c>
      <c r="E154" s="249">
        <v>11112</v>
      </c>
      <c r="F154" s="248">
        <v>13626</v>
      </c>
      <c r="G154" s="249">
        <v>16905</v>
      </c>
      <c r="H154" s="248">
        <v>18926</v>
      </c>
      <c r="I154" s="248">
        <v>21340</v>
      </c>
      <c r="J154" s="248">
        <v>22171</v>
      </c>
      <c r="K154" s="248">
        <v>24521</v>
      </c>
      <c r="L154" s="248">
        <v>26378</v>
      </c>
      <c r="M154" s="248">
        <v>26547</v>
      </c>
      <c r="N154" s="248">
        <v>25771</v>
      </c>
      <c r="O154" s="248">
        <v>23972</v>
      </c>
      <c r="P154" s="248">
        <v>22402</v>
      </c>
      <c r="Q154" s="248">
        <v>21577</v>
      </c>
      <c r="R154" s="248">
        <v>20272</v>
      </c>
      <c r="S154" s="248">
        <v>20627</v>
      </c>
      <c r="T154" s="248">
        <v>20688</v>
      </c>
      <c r="U154" s="249">
        <v>346298</v>
      </c>
    </row>
    <row r="155" spans="1:21" ht="20.100000000000001" customHeight="1">
      <c r="A155" s="530"/>
      <c r="B155" s="530"/>
      <c r="C155" s="278" t="s">
        <v>78</v>
      </c>
      <c r="D155" s="247">
        <v>1457</v>
      </c>
      <c r="E155" s="249">
        <v>2178</v>
      </c>
      <c r="F155" s="248">
        <v>3256</v>
      </c>
      <c r="G155" s="249">
        <v>5104</v>
      </c>
      <c r="H155" s="248">
        <v>6585</v>
      </c>
      <c r="I155" s="248">
        <v>7725</v>
      </c>
      <c r="J155" s="248">
        <v>7894</v>
      </c>
      <c r="K155" s="248">
        <v>8075</v>
      </c>
      <c r="L155" s="248">
        <v>8172</v>
      </c>
      <c r="M155" s="248">
        <v>8147</v>
      </c>
      <c r="N155" s="248">
        <v>7793</v>
      </c>
      <c r="O155" s="248">
        <v>7423</v>
      </c>
      <c r="P155" s="248">
        <v>7398</v>
      </c>
      <c r="Q155" s="248">
        <v>7816</v>
      </c>
      <c r="R155" s="248">
        <v>8160</v>
      </c>
      <c r="S155" s="248">
        <v>9217</v>
      </c>
      <c r="T155" s="248">
        <v>9552</v>
      </c>
      <c r="U155" s="249">
        <v>115952</v>
      </c>
    </row>
    <row r="156" spans="1:21" ht="20.100000000000001" customHeight="1">
      <c r="A156" s="530"/>
      <c r="B156" s="529"/>
      <c r="C156" s="284" t="s">
        <v>205</v>
      </c>
      <c r="D156" s="261">
        <v>4</v>
      </c>
      <c r="E156" s="262">
        <v>1</v>
      </c>
      <c r="F156" s="263">
        <v>1</v>
      </c>
      <c r="G156" s="262">
        <v>1</v>
      </c>
      <c r="H156" s="263">
        <v>1</v>
      </c>
      <c r="I156" s="263">
        <v>0</v>
      </c>
      <c r="J156" s="263">
        <v>0</v>
      </c>
      <c r="K156" s="263">
        <v>0</v>
      </c>
      <c r="L156" s="263">
        <v>0</v>
      </c>
      <c r="M156" s="263">
        <v>1</v>
      </c>
      <c r="N156" s="263">
        <v>1</v>
      </c>
      <c r="O156" s="263">
        <v>3</v>
      </c>
      <c r="P156" s="263">
        <v>2</v>
      </c>
      <c r="Q156" s="263">
        <v>3</v>
      </c>
      <c r="R156" s="263">
        <v>3</v>
      </c>
      <c r="S156" s="263">
        <v>1</v>
      </c>
      <c r="T156" s="263">
        <v>1</v>
      </c>
      <c r="U156" s="262">
        <v>23</v>
      </c>
    </row>
    <row r="157" spans="1:21" ht="20.100000000000001" customHeight="1">
      <c r="A157" s="529"/>
      <c r="B157" s="529" t="s">
        <v>75</v>
      </c>
      <c r="C157" s="529"/>
      <c r="D157" s="261">
        <v>10924</v>
      </c>
      <c r="E157" s="262">
        <v>13291</v>
      </c>
      <c r="F157" s="263">
        <v>16883</v>
      </c>
      <c r="G157" s="262">
        <v>22010</v>
      </c>
      <c r="H157" s="263">
        <v>25512</v>
      </c>
      <c r="I157" s="263">
        <v>29065</v>
      </c>
      <c r="J157" s="263">
        <v>30065</v>
      </c>
      <c r="K157" s="263">
        <v>32596</v>
      </c>
      <c r="L157" s="263">
        <v>34550</v>
      </c>
      <c r="M157" s="263">
        <v>34695</v>
      </c>
      <c r="N157" s="263">
        <v>33565</v>
      </c>
      <c r="O157" s="263">
        <v>31398</v>
      </c>
      <c r="P157" s="263">
        <v>29802</v>
      </c>
      <c r="Q157" s="263">
        <v>29396</v>
      </c>
      <c r="R157" s="263">
        <v>28435</v>
      </c>
      <c r="S157" s="263">
        <v>29845</v>
      </c>
      <c r="T157" s="263">
        <v>30241</v>
      </c>
      <c r="U157" s="262">
        <v>462273</v>
      </c>
    </row>
    <row r="158" spans="1:21" ht="20.100000000000001" customHeight="1">
      <c r="A158" s="529" t="s">
        <v>206</v>
      </c>
      <c r="B158" s="529" t="s">
        <v>203</v>
      </c>
      <c r="C158" s="278" t="s">
        <v>77</v>
      </c>
      <c r="D158" s="247">
        <v>1</v>
      </c>
      <c r="E158" s="249">
        <v>5</v>
      </c>
      <c r="F158" s="248">
        <v>18</v>
      </c>
      <c r="G158" s="249">
        <v>31</v>
      </c>
      <c r="H158" s="248">
        <v>46</v>
      </c>
      <c r="I158" s="248">
        <v>39</v>
      </c>
      <c r="J158" s="248">
        <v>28</v>
      </c>
      <c r="K158" s="248">
        <v>19</v>
      </c>
      <c r="L158" s="248">
        <v>12</v>
      </c>
      <c r="M158" s="248">
        <v>7</v>
      </c>
      <c r="N158" s="248">
        <v>5</v>
      </c>
      <c r="O158" s="248">
        <v>2</v>
      </c>
      <c r="P158" s="248">
        <v>8</v>
      </c>
      <c r="Q158" s="248">
        <v>11892</v>
      </c>
      <c r="R158" s="248">
        <v>7804</v>
      </c>
      <c r="S158" s="248">
        <v>5671</v>
      </c>
      <c r="T158" s="248">
        <v>4069</v>
      </c>
      <c r="U158" s="249">
        <v>29657</v>
      </c>
    </row>
    <row r="159" spans="1:21" ht="20.100000000000001" customHeight="1">
      <c r="A159" s="530"/>
      <c r="B159" s="529"/>
      <c r="C159" s="284" t="s">
        <v>78</v>
      </c>
      <c r="D159" s="261">
        <v>0</v>
      </c>
      <c r="E159" s="262">
        <v>5</v>
      </c>
      <c r="F159" s="263">
        <v>5</v>
      </c>
      <c r="G159" s="262">
        <v>3</v>
      </c>
      <c r="H159" s="263">
        <v>9</v>
      </c>
      <c r="I159" s="263">
        <v>11</v>
      </c>
      <c r="J159" s="263">
        <v>8</v>
      </c>
      <c r="K159" s="263">
        <v>2</v>
      </c>
      <c r="L159" s="263">
        <v>5</v>
      </c>
      <c r="M159" s="263">
        <v>3</v>
      </c>
      <c r="N159" s="263">
        <v>2</v>
      </c>
      <c r="O159" s="263">
        <v>1</v>
      </c>
      <c r="P159" s="263">
        <v>2</v>
      </c>
      <c r="Q159" s="263">
        <v>360</v>
      </c>
      <c r="R159" s="263">
        <v>200</v>
      </c>
      <c r="S159" s="263">
        <v>156</v>
      </c>
      <c r="T159" s="263">
        <v>112</v>
      </c>
      <c r="U159" s="262">
        <v>884</v>
      </c>
    </row>
    <row r="160" spans="1:21" ht="20.100000000000001" customHeight="1">
      <c r="A160" s="529"/>
      <c r="B160" s="529" t="s">
        <v>75</v>
      </c>
      <c r="C160" s="529"/>
      <c r="D160" s="261">
        <v>1</v>
      </c>
      <c r="E160" s="262">
        <v>10</v>
      </c>
      <c r="F160" s="263">
        <v>23</v>
      </c>
      <c r="G160" s="262">
        <v>34</v>
      </c>
      <c r="H160" s="263">
        <v>55</v>
      </c>
      <c r="I160" s="263">
        <v>50</v>
      </c>
      <c r="J160" s="263">
        <v>36</v>
      </c>
      <c r="K160" s="263">
        <v>21</v>
      </c>
      <c r="L160" s="263">
        <v>17</v>
      </c>
      <c r="M160" s="263">
        <v>10</v>
      </c>
      <c r="N160" s="263">
        <v>7</v>
      </c>
      <c r="O160" s="263">
        <v>3</v>
      </c>
      <c r="P160" s="263">
        <v>10</v>
      </c>
      <c r="Q160" s="263">
        <v>12252</v>
      </c>
      <c r="R160" s="263">
        <v>8004</v>
      </c>
      <c r="S160" s="263">
        <v>5827</v>
      </c>
      <c r="T160" s="263">
        <v>4181</v>
      </c>
      <c r="U160" s="262">
        <v>30541</v>
      </c>
    </row>
    <row r="161" spans="1:21" ht="20.100000000000001" customHeight="1">
      <c r="A161" s="529" t="s">
        <v>75</v>
      </c>
      <c r="B161" s="529" t="s">
        <v>203</v>
      </c>
      <c r="C161" s="278" t="s">
        <v>77</v>
      </c>
      <c r="D161" s="247">
        <v>9474</v>
      </c>
      <c r="E161" s="249">
        <v>11149</v>
      </c>
      <c r="F161" s="248">
        <v>13693</v>
      </c>
      <c r="G161" s="249">
        <v>17002</v>
      </c>
      <c r="H161" s="248">
        <v>19034</v>
      </c>
      <c r="I161" s="248">
        <v>21443</v>
      </c>
      <c r="J161" s="248">
        <v>22262</v>
      </c>
      <c r="K161" s="248">
        <v>24607</v>
      </c>
      <c r="L161" s="248">
        <v>26448</v>
      </c>
      <c r="M161" s="248">
        <v>26627</v>
      </c>
      <c r="N161" s="248">
        <v>25847</v>
      </c>
      <c r="O161" s="248">
        <v>24069</v>
      </c>
      <c r="P161" s="248">
        <v>22497</v>
      </c>
      <c r="Q161" s="248">
        <v>33570</v>
      </c>
      <c r="R161" s="248">
        <v>28157</v>
      </c>
      <c r="S161" s="248">
        <v>26386</v>
      </c>
      <c r="T161" s="248">
        <v>24868</v>
      </c>
      <c r="U161" s="249">
        <v>377133</v>
      </c>
    </row>
    <row r="162" spans="1:21" ht="20.100000000000001" customHeight="1">
      <c r="A162" s="530"/>
      <c r="B162" s="530"/>
      <c r="C162" s="278" t="s">
        <v>78</v>
      </c>
      <c r="D162" s="247">
        <v>1460</v>
      </c>
      <c r="E162" s="249">
        <v>2192</v>
      </c>
      <c r="F162" s="248">
        <v>3270</v>
      </c>
      <c r="G162" s="249">
        <v>5116</v>
      </c>
      <c r="H162" s="248">
        <v>6609</v>
      </c>
      <c r="I162" s="248">
        <v>7757</v>
      </c>
      <c r="J162" s="248">
        <v>7920</v>
      </c>
      <c r="K162" s="248">
        <v>8083</v>
      </c>
      <c r="L162" s="248">
        <v>8186</v>
      </c>
      <c r="M162" s="248">
        <v>8160</v>
      </c>
      <c r="N162" s="248">
        <v>7808</v>
      </c>
      <c r="O162" s="248">
        <v>7435</v>
      </c>
      <c r="P162" s="248">
        <v>7417</v>
      </c>
      <c r="Q162" s="248">
        <v>8194</v>
      </c>
      <c r="R162" s="248">
        <v>8386</v>
      </c>
      <c r="S162" s="248">
        <v>9402</v>
      </c>
      <c r="T162" s="248">
        <v>9684</v>
      </c>
      <c r="U162" s="249">
        <v>117079</v>
      </c>
    </row>
    <row r="163" spans="1:21" ht="20.100000000000001" customHeight="1">
      <c r="A163" s="530"/>
      <c r="B163" s="529"/>
      <c r="C163" s="284" t="s">
        <v>205</v>
      </c>
      <c r="D163" s="261">
        <v>4</v>
      </c>
      <c r="E163" s="262">
        <v>1</v>
      </c>
      <c r="F163" s="263">
        <v>1</v>
      </c>
      <c r="G163" s="262">
        <v>1</v>
      </c>
      <c r="H163" s="263">
        <v>1</v>
      </c>
      <c r="I163" s="263">
        <v>0</v>
      </c>
      <c r="J163" s="263">
        <v>0</v>
      </c>
      <c r="K163" s="263">
        <v>0</v>
      </c>
      <c r="L163" s="263">
        <v>0</v>
      </c>
      <c r="M163" s="263">
        <v>1</v>
      </c>
      <c r="N163" s="263">
        <v>1</v>
      </c>
      <c r="O163" s="263">
        <v>3</v>
      </c>
      <c r="P163" s="263">
        <v>2</v>
      </c>
      <c r="Q163" s="263">
        <v>3</v>
      </c>
      <c r="R163" s="263">
        <v>3</v>
      </c>
      <c r="S163" s="263">
        <v>1</v>
      </c>
      <c r="T163" s="263">
        <v>1</v>
      </c>
      <c r="U163" s="262">
        <v>23</v>
      </c>
    </row>
    <row r="164" spans="1:21" ht="20.100000000000001" customHeight="1">
      <c r="A164" s="531"/>
      <c r="B164" s="531" t="s">
        <v>75</v>
      </c>
      <c r="C164" s="531"/>
      <c r="D164" s="251">
        <v>10938</v>
      </c>
      <c r="E164" s="253">
        <v>13342</v>
      </c>
      <c r="F164" s="252">
        <v>16964</v>
      </c>
      <c r="G164" s="253">
        <v>22119</v>
      </c>
      <c r="H164" s="252">
        <v>25644</v>
      </c>
      <c r="I164" s="252">
        <v>29200</v>
      </c>
      <c r="J164" s="252">
        <v>30182</v>
      </c>
      <c r="K164" s="252">
        <v>32690</v>
      </c>
      <c r="L164" s="252">
        <v>34634</v>
      </c>
      <c r="M164" s="252">
        <v>34788</v>
      </c>
      <c r="N164" s="252">
        <v>33656</v>
      </c>
      <c r="O164" s="252">
        <v>31507</v>
      </c>
      <c r="P164" s="252">
        <v>29916</v>
      </c>
      <c r="Q164" s="252">
        <v>41767</v>
      </c>
      <c r="R164" s="252">
        <v>36546</v>
      </c>
      <c r="S164" s="252">
        <v>35789</v>
      </c>
      <c r="T164" s="252">
        <v>34553</v>
      </c>
      <c r="U164" s="253">
        <v>494235</v>
      </c>
    </row>
    <row r="167" spans="1:21" ht="15.75">
      <c r="A167" s="239" t="s">
        <v>310</v>
      </c>
    </row>
    <row r="169" spans="1:21" ht="15.75">
      <c r="A169" s="239" t="s">
        <v>264</v>
      </c>
    </row>
    <row r="170" spans="1:21" ht="15.75">
      <c r="A170" s="239" t="s">
        <v>311</v>
      </c>
    </row>
    <row r="171" spans="1:21" ht="15.75">
      <c r="A171" s="239" t="s">
        <v>265</v>
      </c>
    </row>
    <row r="172" spans="1:21" ht="15.75">
      <c r="A172" s="239" t="s">
        <v>312</v>
      </c>
    </row>
    <row r="173" spans="1:21" ht="15.75">
      <c r="A173" s="239" t="s">
        <v>313</v>
      </c>
    </row>
    <row r="174" spans="1:21" ht="15.75">
      <c r="A174" s="239" t="s">
        <v>269</v>
      </c>
    </row>
    <row r="175" spans="1:21" ht="15.75">
      <c r="A175" s="239" t="s">
        <v>314</v>
      </c>
    </row>
    <row r="176" spans="1:21" ht="15.75">
      <c r="A176" s="239" t="s">
        <v>315</v>
      </c>
    </row>
    <row r="177" spans="1:22" ht="15.75">
      <c r="A177" s="239" t="s">
        <v>316</v>
      </c>
    </row>
    <row r="178" spans="1:22" ht="15.75">
      <c r="A178" s="239" t="s">
        <v>317</v>
      </c>
    </row>
    <row r="179" spans="1:22" ht="15.75">
      <c r="A179" s="239" t="s">
        <v>318</v>
      </c>
    </row>
    <row r="182" spans="1:22" ht="18">
      <c r="A182" s="162" t="s">
        <v>197</v>
      </c>
    </row>
    <row r="184" spans="1:22" ht="24.95" customHeight="1">
      <c r="A184" s="520" t="s">
        <v>224</v>
      </c>
      <c r="B184" s="520"/>
      <c r="C184" s="520"/>
      <c r="D184" s="520"/>
      <c r="E184" s="520"/>
      <c r="F184" s="520"/>
      <c r="G184" s="520"/>
      <c r="H184" s="520"/>
      <c r="I184" s="520"/>
      <c r="J184" s="520"/>
      <c r="K184" s="520"/>
      <c r="L184" s="520"/>
      <c r="M184" s="520"/>
      <c r="N184" s="520"/>
      <c r="O184" s="520"/>
      <c r="P184" s="520"/>
      <c r="Q184" s="520"/>
      <c r="R184" s="520"/>
      <c r="S184" s="520"/>
      <c r="T184" s="520"/>
      <c r="U184" s="520"/>
      <c r="V184" s="520"/>
    </row>
    <row r="185" spans="1:22" ht="18.95" customHeight="1">
      <c r="A185" s="521" t="s">
        <v>88</v>
      </c>
      <c r="B185" s="521"/>
      <c r="C185" s="521"/>
      <c r="D185" s="521"/>
      <c r="E185" s="523" t="s">
        <v>201</v>
      </c>
      <c r="F185" s="524"/>
      <c r="G185" s="525"/>
      <c r="H185" s="524"/>
      <c r="I185" s="524"/>
      <c r="J185" s="524"/>
      <c r="K185" s="524"/>
      <c r="L185" s="524"/>
      <c r="M185" s="524"/>
      <c r="N185" s="524"/>
      <c r="O185" s="524"/>
      <c r="P185" s="524"/>
      <c r="Q185" s="524"/>
      <c r="R185" s="524"/>
      <c r="S185" s="524"/>
      <c r="T185" s="524"/>
      <c r="U185" s="524"/>
      <c r="V185" s="525"/>
    </row>
    <row r="186" spans="1:22" ht="18.95" customHeight="1">
      <c r="A186" s="521"/>
      <c r="B186" s="521"/>
      <c r="C186" s="521"/>
      <c r="D186" s="521"/>
      <c r="E186" s="282" t="s">
        <v>75</v>
      </c>
      <c r="F186" s="283" t="s">
        <v>229</v>
      </c>
      <c r="G186" s="264" t="s">
        <v>218</v>
      </c>
      <c r="H186" s="283" t="s">
        <v>215</v>
      </c>
      <c r="I186" s="283" t="s">
        <v>198</v>
      </c>
      <c r="J186" s="283" t="s">
        <v>114</v>
      </c>
      <c r="K186" s="283" t="s">
        <v>113</v>
      </c>
      <c r="L186" s="283" t="s">
        <v>110</v>
      </c>
      <c r="M186" s="283" t="s">
        <v>95</v>
      </c>
      <c r="N186" s="283" t="s">
        <v>87</v>
      </c>
      <c r="O186" s="283" t="s">
        <v>86</v>
      </c>
      <c r="P186" s="283" t="s">
        <v>85</v>
      </c>
      <c r="Q186" s="283" t="s">
        <v>84</v>
      </c>
      <c r="R186" s="283" t="s">
        <v>83</v>
      </c>
      <c r="S186" s="283" t="s">
        <v>82</v>
      </c>
      <c r="T186" s="283" t="s">
        <v>81</v>
      </c>
      <c r="U186" s="283" t="s">
        <v>80</v>
      </c>
      <c r="V186" s="264" t="s">
        <v>79</v>
      </c>
    </row>
    <row r="187" spans="1:22" ht="18.95" customHeight="1">
      <c r="A187" s="522"/>
      <c r="B187" s="522"/>
      <c r="C187" s="522"/>
      <c r="D187" s="522"/>
      <c r="E187" s="265" t="s">
        <v>105</v>
      </c>
      <c r="F187" s="241" t="s">
        <v>105</v>
      </c>
      <c r="G187" s="276" t="s">
        <v>105</v>
      </c>
      <c r="H187" s="241" t="s">
        <v>105</v>
      </c>
      <c r="I187" s="241" t="s">
        <v>105</v>
      </c>
      <c r="J187" s="241" t="s">
        <v>105</v>
      </c>
      <c r="K187" s="241" t="s">
        <v>105</v>
      </c>
      <c r="L187" s="241" t="s">
        <v>105</v>
      </c>
      <c r="M187" s="241" t="s">
        <v>105</v>
      </c>
      <c r="N187" s="241" t="s">
        <v>105</v>
      </c>
      <c r="O187" s="241" t="s">
        <v>105</v>
      </c>
      <c r="P187" s="241" t="s">
        <v>105</v>
      </c>
      <c r="Q187" s="241" t="s">
        <v>105</v>
      </c>
      <c r="R187" s="241" t="s">
        <v>105</v>
      </c>
      <c r="S187" s="241" t="s">
        <v>105</v>
      </c>
      <c r="T187" s="241" t="s">
        <v>105</v>
      </c>
      <c r="U187" s="241" t="s">
        <v>105</v>
      </c>
      <c r="V187" s="276" t="s">
        <v>105</v>
      </c>
    </row>
    <row r="188" spans="1:22" ht="20.100000000000001" customHeight="1">
      <c r="A188" s="526" t="s">
        <v>200</v>
      </c>
      <c r="B188" s="526" t="s">
        <v>202</v>
      </c>
      <c r="C188" s="526" t="s">
        <v>203</v>
      </c>
      <c r="D188" s="285" t="s">
        <v>77</v>
      </c>
      <c r="E188" s="266">
        <v>1178</v>
      </c>
      <c r="F188" s="244">
        <v>111</v>
      </c>
      <c r="G188" s="245">
        <v>88</v>
      </c>
      <c r="H188" s="244">
        <v>81</v>
      </c>
      <c r="I188" s="244">
        <v>101</v>
      </c>
      <c r="J188" s="244">
        <v>87</v>
      </c>
      <c r="K188" s="244">
        <v>95</v>
      </c>
      <c r="L188" s="244">
        <v>71</v>
      </c>
      <c r="M188" s="244">
        <v>73</v>
      </c>
      <c r="N188" s="244">
        <v>58</v>
      </c>
      <c r="O188" s="244">
        <v>67</v>
      </c>
      <c r="P188" s="244">
        <v>63</v>
      </c>
      <c r="Q188" s="244">
        <v>64</v>
      </c>
      <c r="R188" s="244">
        <v>62</v>
      </c>
      <c r="S188" s="244">
        <v>66</v>
      </c>
      <c r="T188" s="244">
        <v>49</v>
      </c>
      <c r="U188" s="244">
        <v>32</v>
      </c>
      <c r="V188" s="245">
        <v>10</v>
      </c>
    </row>
    <row r="189" spans="1:22" ht="20.100000000000001" customHeight="1">
      <c r="A189" s="527"/>
      <c r="B189" s="527"/>
      <c r="C189" s="527"/>
      <c r="D189" s="286" t="s">
        <v>78</v>
      </c>
      <c r="E189" s="267">
        <v>243</v>
      </c>
      <c r="F189" s="248">
        <v>20</v>
      </c>
      <c r="G189" s="249">
        <v>29</v>
      </c>
      <c r="H189" s="248">
        <v>26</v>
      </c>
      <c r="I189" s="248">
        <v>18</v>
      </c>
      <c r="J189" s="248">
        <v>17</v>
      </c>
      <c r="K189" s="248">
        <v>11</v>
      </c>
      <c r="L189" s="248">
        <v>13</v>
      </c>
      <c r="M189" s="248">
        <v>10</v>
      </c>
      <c r="N189" s="248">
        <v>9</v>
      </c>
      <c r="O189" s="248">
        <v>6</v>
      </c>
      <c r="P189" s="248">
        <v>18</v>
      </c>
      <c r="Q189" s="248">
        <v>21</v>
      </c>
      <c r="R189" s="248">
        <v>15</v>
      </c>
      <c r="S189" s="248">
        <v>9</v>
      </c>
      <c r="T189" s="248">
        <v>9</v>
      </c>
      <c r="U189" s="248">
        <v>9</v>
      </c>
      <c r="V189" s="249">
        <v>3</v>
      </c>
    </row>
    <row r="190" spans="1:22" ht="20.100000000000001" customHeight="1">
      <c r="A190" s="527"/>
      <c r="B190" s="527"/>
      <c r="C190" s="527"/>
      <c r="D190" s="286" t="s">
        <v>205</v>
      </c>
      <c r="E190" s="267">
        <v>0</v>
      </c>
      <c r="F190" s="248">
        <v>0</v>
      </c>
      <c r="G190" s="249">
        <v>0</v>
      </c>
      <c r="H190" s="248">
        <v>0</v>
      </c>
      <c r="I190" s="248">
        <v>0</v>
      </c>
      <c r="J190" s="248">
        <v>0</v>
      </c>
      <c r="K190" s="248">
        <v>0</v>
      </c>
      <c r="L190" s="248">
        <v>0</v>
      </c>
      <c r="M190" s="248">
        <v>0</v>
      </c>
      <c r="N190" s="248">
        <v>0</v>
      </c>
      <c r="O190" s="248">
        <v>0</v>
      </c>
      <c r="P190" s="248">
        <v>0</v>
      </c>
      <c r="Q190" s="248">
        <v>0</v>
      </c>
      <c r="R190" s="248">
        <v>0</v>
      </c>
      <c r="S190" s="248">
        <v>0</v>
      </c>
      <c r="T190" s="248">
        <v>0</v>
      </c>
      <c r="U190" s="248">
        <v>0</v>
      </c>
      <c r="V190" s="249">
        <v>0</v>
      </c>
    </row>
    <row r="191" spans="1:22" ht="20.100000000000001" customHeight="1">
      <c r="A191" s="527"/>
      <c r="B191" s="527"/>
      <c r="C191" s="527"/>
      <c r="D191" s="286" t="s">
        <v>148</v>
      </c>
      <c r="E191" s="267">
        <v>0</v>
      </c>
      <c r="F191" s="248">
        <v>0</v>
      </c>
      <c r="G191" s="249">
        <v>0</v>
      </c>
      <c r="H191" s="248">
        <v>0</v>
      </c>
      <c r="I191" s="248">
        <v>0</v>
      </c>
      <c r="J191" s="248">
        <v>0</v>
      </c>
      <c r="K191" s="248">
        <v>0</v>
      </c>
      <c r="L191" s="248">
        <v>0</v>
      </c>
      <c r="M191" s="248">
        <v>0</v>
      </c>
      <c r="N191" s="248">
        <v>0</v>
      </c>
      <c r="O191" s="248">
        <v>0</v>
      </c>
      <c r="P191" s="248">
        <v>0</v>
      </c>
      <c r="Q191" s="248">
        <v>0</v>
      </c>
      <c r="R191" s="248">
        <v>0</v>
      </c>
      <c r="S191" s="248">
        <v>0</v>
      </c>
      <c r="T191" s="248">
        <v>0</v>
      </c>
      <c r="U191" s="248">
        <v>0</v>
      </c>
      <c r="V191" s="249">
        <v>0</v>
      </c>
    </row>
    <row r="192" spans="1:22" ht="20.100000000000001" customHeight="1">
      <c r="A192" s="527"/>
      <c r="B192" s="527" t="s">
        <v>204</v>
      </c>
      <c r="C192" s="527" t="s">
        <v>203</v>
      </c>
      <c r="D192" s="286" t="s">
        <v>77</v>
      </c>
      <c r="E192" s="267">
        <v>346298</v>
      </c>
      <c r="F192" s="248">
        <v>20688</v>
      </c>
      <c r="G192" s="249">
        <v>20627</v>
      </c>
      <c r="H192" s="248">
        <v>20272</v>
      </c>
      <c r="I192" s="248">
        <v>21577</v>
      </c>
      <c r="J192" s="248">
        <v>22402</v>
      </c>
      <c r="K192" s="248">
        <v>23972</v>
      </c>
      <c r="L192" s="248">
        <v>25771</v>
      </c>
      <c r="M192" s="248">
        <v>26547</v>
      </c>
      <c r="N192" s="248">
        <v>26378</v>
      </c>
      <c r="O192" s="248">
        <v>24521</v>
      </c>
      <c r="P192" s="248">
        <v>22171</v>
      </c>
      <c r="Q192" s="248">
        <v>21340</v>
      </c>
      <c r="R192" s="248">
        <v>18926</v>
      </c>
      <c r="S192" s="248">
        <v>16905</v>
      </c>
      <c r="T192" s="248">
        <v>13626</v>
      </c>
      <c r="U192" s="248">
        <v>11112</v>
      </c>
      <c r="V192" s="249">
        <v>9463</v>
      </c>
    </row>
    <row r="193" spans="1:22" ht="20.100000000000001" customHeight="1">
      <c r="A193" s="527"/>
      <c r="B193" s="527"/>
      <c r="C193" s="527"/>
      <c r="D193" s="286" t="s">
        <v>78</v>
      </c>
      <c r="E193" s="267">
        <v>115952</v>
      </c>
      <c r="F193" s="248">
        <v>9552</v>
      </c>
      <c r="G193" s="249">
        <v>9217</v>
      </c>
      <c r="H193" s="248">
        <v>8160</v>
      </c>
      <c r="I193" s="248">
        <v>7816</v>
      </c>
      <c r="J193" s="248">
        <v>7398</v>
      </c>
      <c r="K193" s="248">
        <v>7423</v>
      </c>
      <c r="L193" s="248">
        <v>7793</v>
      </c>
      <c r="M193" s="248">
        <v>8147</v>
      </c>
      <c r="N193" s="248">
        <v>8172</v>
      </c>
      <c r="O193" s="248">
        <v>8075</v>
      </c>
      <c r="P193" s="248">
        <v>7894</v>
      </c>
      <c r="Q193" s="248">
        <v>7725</v>
      </c>
      <c r="R193" s="248">
        <v>6585</v>
      </c>
      <c r="S193" s="248">
        <v>5104</v>
      </c>
      <c r="T193" s="248">
        <v>3256</v>
      </c>
      <c r="U193" s="248">
        <v>2178</v>
      </c>
      <c r="V193" s="249">
        <v>1457</v>
      </c>
    </row>
    <row r="194" spans="1:22" ht="20.100000000000001" customHeight="1">
      <c r="A194" s="527"/>
      <c r="B194" s="527"/>
      <c r="C194" s="527"/>
      <c r="D194" s="286" t="s">
        <v>205</v>
      </c>
      <c r="E194" s="267">
        <v>23</v>
      </c>
      <c r="F194" s="248">
        <v>1</v>
      </c>
      <c r="G194" s="249">
        <v>1</v>
      </c>
      <c r="H194" s="248">
        <v>3</v>
      </c>
      <c r="I194" s="248">
        <v>3</v>
      </c>
      <c r="J194" s="248">
        <v>2</v>
      </c>
      <c r="K194" s="248">
        <v>3</v>
      </c>
      <c r="L194" s="248">
        <v>1</v>
      </c>
      <c r="M194" s="248">
        <v>1</v>
      </c>
      <c r="N194" s="248">
        <v>0</v>
      </c>
      <c r="O194" s="248">
        <v>0</v>
      </c>
      <c r="P194" s="248">
        <v>0</v>
      </c>
      <c r="Q194" s="248">
        <v>0</v>
      </c>
      <c r="R194" s="248">
        <v>1</v>
      </c>
      <c r="S194" s="248">
        <v>1</v>
      </c>
      <c r="T194" s="248">
        <v>1</v>
      </c>
      <c r="U194" s="248">
        <v>1</v>
      </c>
      <c r="V194" s="249">
        <v>4</v>
      </c>
    </row>
    <row r="195" spans="1:22" ht="20.100000000000001" customHeight="1">
      <c r="A195" s="527"/>
      <c r="B195" s="527"/>
      <c r="C195" s="527"/>
      <c r="D195" s="286" t="s">
        <v>148</v>
      </c>
      <c r="E195" s="267">
        <v>0</v>
      </c>
      <c r="F195" s="248">
        <v>0</v>
      </c>
      <c r="G195" s="249">
        <v>0</v>
      </c>
      <c r="H195" s="248">
        <v>0</v>
      </c>
      <c r="I195" s="248">
        <v>0</v>
      </c>
      <c r="J195" s="248">
        <v>0</v>
      </c>
      <c r="K195" s="248">
        <v>0</v>
      </c>
      <c r="L195" s="248">
        <v>0</v>
      </c>
      <c r="M195" s="248">
        <v>0</v>
      </c>
      <c r="N195" s="248">
        <v>0</v>
      </c>
      <c r="O195" s="248">
        <v>0</v>
      </c>
      <c r="P195" s="248">
        <v>0</v>
      </c>
      <c r="Q195" s="248">
        <v>0</v>
      </c>
      <c r="R195" s="248">
        <v>0</v>
      </c>
      <c r="S195" s="248">
        <v>0</v>
      </c>
      <c r="T195" s="248">
        <v>0</v>
      </c>
      <c r="U195" s="248">
        <v>0</v>
      </c>
      <c r="V195" s="249">
        <v>0</v>
      </c>
    </row>
    <row r="196" spans="1:22" ht="20.100000000000001" customHeight="1">
      <c r="A196" s="527"/>
      <c r="B196" s="527" t="s">
        <v>206</v>
      </c>
      <c r="C196" s="527" t="s">
        <v>203</v>
      </c>
      <c r="D196" s="286" t="s">
        <v>77</v>
      </c>
      <c r="E196" s="267">
        <v>29657</v>
      </c>
      <c r="F196" s="248">
        <v>4069</v>
      </c>
      <c r="G196" s="249">
        <v>5671</v>
      </c>
      <c r="H196" s="248">
        <v>7804</v>
      </c>
      <c r="I196" s="248">
        <v>11892</v>
      </c>
      <c r="J196" s="248">
        <v>8</v>
      </c>
      <c r="K196" s="248">
        <v>2</v>
      </c>
      <c r="L196" s="248">
        <v>5</v>
      </c>
      <c r="M196" s="248">
        <v>7</v>
      </c>
      <c r="N196" s="248">
        <v>12</v>
      </c>
      <c r="O196" s="248">
        <v>19</v>
      </c>
      <c r="P196" s="248">
        <v>28</v>
      </c>
      <c r="Q196" s="248">
        <v>39</v>
      </c>
      <c r="R196" s="248">
        <v>46</v>
      </c>
      <c r="S196" s="248">
        <v>31</v>
      </c>
      <c r="T196" s="248">
        <v>18</v>
      </c>
      <c r="U196" s="248">
        <v>5</v>
      </c>
      <c r="V196" s="249">
        <v>1</v>
      </c>
    </row>
    <row r="197" spans="1:22" ht="20.100000000000001" customHeight="1">
      <c r="A197" s="527"/>
      <c r="B197" s="527"/>
      <c r="C197" s="527"/>
      <c r="D197" s="286" t="s">
        <v>78</v>
      </c>
      <c r="E197" s="267">
        <v>884</v>
      </c>
      <c r="F197" s="248">
        <v>112</v>
      </c>
      <c r="G197" s="249">
        <v>156</v>
      </c>
      <c r="H197" s="248">
        <v>200</v>
      </c>
      <c r="I197" s="248">
        <v>360</v>
      </c>
      <c r="J197" s="248">
        <v>2</v>
      </c>
      <c r="K197" s="248">
        <v>1</v>
      </c>
      <c r="L197" s="248">
        <v>2</v>
      </c>
      <c r="M197" s="248">
        <v>3</v>
      </c>
      <c r="N197" s="248">
        <v>5</v>
      </c>
      <c r="O197" s="248">
        <v>2</v>
      </c>
      <c r="P197" s="248">
        <v>8</v>
      </c>
      <c r="Q197" s="248">
        <v>11</v>
      </c>
      <c r="R197" s="248">
        <v>9</v>
      </c>
      <c r="S197" s="248">
        <v>3</v>
      </c>
      <c r="T197" s="248">
        <v>5</v>
      </c>
      <c r="U197" s="248">
        <v>5</v>
      </c>
      <c r="V197" s="249">
        <v>0</v>
      </c>
    </row>
    <row r="198" spans="1:22" ht="20.100000000000001" customHeight="1">
      <c r="A198" s="527"/>
      <c r="B198" s="527"/>
      <c r="C198" s="527"/>
      <c r="D198" s="286" t="s">
        <v>205</v>
      </c>
      <c r="E198" s="267">
        <v>0</v>
      </c>
      <c r="F198" s="248">
        <v>0</v>
      </c>
      <c r="G198" s="249">
        <v>0</v>
      </c>
      <c r="H198" s="248">
        <v>0</v>
      </c>
      <c r="I198" s="248">
        <v>0</v>
      </c>
      <c r="J198" s="248">
        <v>0</v>
      </c>
      <c r="K198" s="248">
        <v>0</v>
      </c>
      <c r="L198" s="248">
        <v>0</v>
      </c>
      <c r="M198" s="248">
        <v>0</v>
      </c>
      <c r="N198" s="248">
        <v>0</v>
      </c>
      <c r="O198" s="248">
        <v>0</v>
      </c>
      <c r="P198" s="248">
        <v>0</v>
      </c>
      <c r="Q198" s="248">
        <v>0</v>
      </c>
      <c r="R198" s="248">
        <v>0</v>
      </c>
      <c r="S198" s="248">
        <v>0</v>
      </c>
      <c r="T198" s="248">
        <v>0</v>
      </c>
      <c r="U198" s="248">
        <v>0</v>
      </c>
      <c r="V198" s="249">
        <v>0</v>
      </c>
    </row>
    <row r="199" spans="1:22" ht="20.100000000000001" customHeight="1">
      <c r="A199" s="528"/>
      <c r="B199" s="528"/>
      <c r="C199" s="528"/>
      <c r="D199" s="287" t="s">
        <v>148</v>
      </c>
      <c r="E199" s="268">
        <v>0</v>
      </c>
      <c r="F199" s="252">
        <v>0</v>
      </c>
      <c r="G199" s="253">
        <v>0</v>
      </c>
      <c r="H199" s="252">
        <v>0</v>
      </c>
      <c r="I199" s="252">
        <v>0</v>
      </c>
      <c r="J199" s="252">
        <v>0</v>
      </c>
      <c r="K199" s="252">
        <v>0</v>
      </c>
      <c r="L199" s="252">
        <v>0</v>
      </c>
      <c r="M199" s="252">
        <v>0</v>
      </c>
      <c r="N199" s="252">
        <v>0</v>
      </c>
      <c r="O199" s="252">
        <v>0</v>
      </c>
      <c r="P199" s="252">
        <v>0</v>
      </c>
      <c r="Q199" s="252">
        <v>0</v>
      </c>
      <c r="R199" s="252">
        <v>0</v>
      </c>
      <c r="S199" s="252">
        <v>0</v>
      </c>
      <c r="T199" s="252">
        <v>0</v>
      </c>
      <c r="U199" s="252">
        <v>0</v>
      </c>
      <c r="V199" s="253">
        <v>0</v>
      </c>
    </row>
    <row r="206" spans="1:22" ht="15.75">
      <c r="A206" s="239" t="s">
        <v>319</v>
      </c>
    </row>
    <row r="207" spans="1:22" ht="15.75">
      <c r="A207" s="239" t="s">
        <v>320</v>
      </c>
    </row>
    <row r="208" spans="1:22" ht="15.75">
      <c r="A208" s="239" t="s">
        <v>321</v>
      </c>
    </row>
    <row r="209" spans="1:1" ht="15.75">
      <c r="A209" s="239" t="s">
        <v>322</v>
      </c>
    </row>
    <row r="210" spans="1:1" ht="15.75">
      <c r="A210" s="239" t="s">
        <v>323</v>
      </c>
    </row>
  </sheetData>
  <mergeCells count="37">
    <mergeCell ref="A147:U147"/>
    <mergeCell ref="A148:U148"/>
    <mergeCell ref="A149:C150"/>
    <mergeCell ref="A142:A144"/>
    <mergeCell ref="B142:G142"/>
    <mergeCell ref="B143:C143"/>
    <mergeCell ref="D143:E143"/>
    <mergeCell ref="F143:G143"/>
    <mergeCell ref="D149:T149"/>
    <mergeCell ref="U149:U150"/>
    <mergeCell ref="A67:E67"/>
    <mergeCell ref="A68:B70"/>
    <mergeCell ref="C68:E68"/>
    <mergeCell ref="A71:A87"/>
    <mergeCell ref="A141:G141"/>
    <mergeCell ref="A154:A157"/>
    <mergeCell ref="B154:B156"/>
    <mergeCell ref="B157:C157"/>
    <mergeCell ref="A151:A153"/>
    <mergeCell ref="B151:B152"/>
    <mergeCell ref="B153:C153"/>
    <mergeCell ref="A158:A160"/>
    <mergeCell ref="B158:B159"/>
    <mergeCell ref="B160:C160"/>
    <mergeCell ref="A161:A164"/>
    <mergeCell ref="B161:B163"/>
    <mergeCell ref="B164:C164"/>
    <mergeCell ref="A184:V184"/>
    <mergeCell ref="A185:D187"/>
    <mergeCell ref="E185:V185"/>
    <mergeCell ref="A188:A199"/>
    <mergeCell ref="B188:B191"/>
    <mergeCell ref="C188:C191"/>
    <mergeCell ref="B192:B195"/>
    <mergeCell ref="C192:C195"/>
    <mergeCell ref="B196:B199"/>
    <mergeCell ref="C196:C199"/>
  </mergeCells>
  <pageMargins left="0.75" right="0.75" top="1" bottom="1" header="0.5" footer="0.5"/>
  <pageSetup orientation="portrait" horizontalDpi="300" verticalDpi="300"/>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42">
    <tabColor rgb="FFFF0000"/>
  </sheetPr>
  <dimension ref="A1:N42"/>
  <sheetViews>
    <sheetView workbookViewId="0"/>
  </sheetViews>
  <sheetFormatPr baseColWidth="10" defaultRowHeight="15" customHeight="1"/>
  <cols>
    <col min="2" max="2" width="9.7109375" customWidth="1"/>
    <col min="3" max="6" width="12.42578125" customWidth="1"/>
    <col min="7" max="7" width="11.85546875" bestFit="1" customWidth="1"/>
  </cols>
  <sheetData>
    <row r="1" spans="1:7" ht="15" customHeight="1">
      <c r="B1" s="9" t="s">
        <v>228</v>
      </c>
    </row>
    <row r="2" spans="1:7" ht="15" customHeight="1">
      <c r="B2" s="10" t="e">
        <f>+#REF!</f>
        <v>#REF!</v>
      </c>
    </row>
    <row r="4" spans="1:7" ht="27.75" customHeight="1">
      <c r="B4" s="538" t="s">
        <v>112</v>
      </c>
      <c r="C4" s="540" t="s">
        <v>209</v>
      </c>
      <c r="D4" s="541"/>
      <c r="E4" s="540" t="s">
        <v>129</v>
      </c>
      <c r="F4" s="398"/>
    </row>
    <row r="5" spans="1:7" ht="45.2" customHeight="1">
      <c r="B5" s="539"/>
      <c r="C5" s="11" t="s">
        <v>115</v>
      </c>
      <c r="D5" s="12" t="s">
        <v>116</v>
      </c>
      <c r="E5" s="11" t="s">
        <v>115</v>
      </c>
      <c r="F5" s="13" t="s">
        <v>116</v>
      </c>
    </row>
    <row r="6" spans="1:7" ht="15" customHeight="1">
      <c r="A6" s="168"/>
      <c r="B6" s="229">
        <v>2023</v>
      </c>
      <c r="C6" s="230" t="e">
        <f>#REF!+#REF!+#REF!+#REF!+#REF!</f>
        <v>#REF!</v>
      </c>
      <c r="D6" s="270" t="e">
        <f t="shared" ref="D6:D8" si="0">(C6/C7)*100-100</f>
        <v>#REF!</v>
      </c>
      <c r="E6" s="230" t="e">
        <f>#REF!+#REF!</f>
        <v>#REF!</v>
      </c>
      <c r="F6" s="279" t="e">
        <f t="shared" ref="F6" si="1">(E6/E7)*100-100</f>
        <v>#REF!</v>
      </c>
      <c r="G6" t="s">
        <v>230</v>
      </c>
    </row>
    <row r="7" spans="1:7" ht="15" customHeight="1">
      <c r="A7" s="168"/>
      <c r="B7" s="231">
        <v>2022</v>
      </c>
      <c r="C7" s="14" t="e">
        <f>#REF!+#REF!+#REF!+#REF!+#REF!</f>
        <v>#REF!</v>
      </c>
      <c r="D7" s="271" t="e">
        <f t="shared" si="0"/>
        <v>#REF!</v>
      </c>
      <c r="E7" s="14" t="e">
        <f>#REF!+#REF!</f>
        <v>#REF!</v>
      </c>
      <c r="F7" s="280" t="e">
        <f t="shared" ref="F7:F12" si="2">(E7/E8)*100-100</f>
        <v>#REF!</v>
      </c>
      <c r="G7" t="s">
        <v>231</v>
      </c>
    </row>
    <row r="8" spans="1:7" ht="15" customHeight="1">
      <c r="A8" s="168"/>
      <c r="B8" s="229">
        <v>2021</v>
      </c>
      <c r="C8" s="230" t="e">
        <f>#REF!+#REF!+#REF!+#REF!+#REF!</f>
        <v>#REF!</v>
      </c>
      <c r="D8" s="270" t="e">
        <f t="shared" si="0"/>
        <v>#REF!</v>
      </c>
      <c r="E8" s="230" t="e">
        <f>#REF!+#REF!</f>
        <v>#REF!</v>
      </c>
      <c r="F8" s="279" t="e">
        <f t="shared" si="2"/>
        <v>#REF!</v>
      </c>
    </row>
    <row r="9" spans="1:7" ht="15" customHeight="1">
      <c r="A9" s="168"/>
      <c r="B9" s="231">
        <v>2020</v>
      </c>
      <c r="C9" s="14" t="e">
        <f>#REF!+#REF!+#REF!+#REF!+#REF!</f>
        <v>#REF!</v>
      </c>
      <c r="D9" s="271" t="e">
        <f>(C9/C10)*100-100</f>
        <v>#REF!</v>
      </c>
      <c r="E9" s="14" t="e">
        <f>#REF!+#REF!</f>
        <v>#REF!</v>
      </c>
      <c r="F9" s="280" t="e">
        <f t="shared" si="2"/>
        <v>#REF!</v>
      </c>
      <c r="G9" s="54"/>
    </row>
    <row r="10" spans="1:7" ht="15" customHeight="1">
      <c r="A10" s="168"/>
      <c r="B10" s="229">
        <v>2019</v>
      </c>
      <c r="C10" s="230" t="e">
        <f>#REF!+#REF!+#REF!+#REF!+#REF!</f>
        <v>#REF!</v>
      </c>
      <c r="D10" s="270" t="e">
        <f>(C10/C11)*100-100</f>
        <v>#REF!</v>
      </c>
      <c r="E10" s="230" t="e">
        <f>#REF!+#REF!</f>
        <v>#REF!</v>
      </c>
      <c r="F10" s="279" t="e">
        <f t="shared" si="2"/>
        <v>#REF!</v>
      </c>
    </row>
    <row r="11" spans="1:7" ht="15" customHeight="1">
      <c r="A11" s="168"/>
      <c r="B11" s="231">
        <v>2018</v>
      </c>
      <c r="C11" s="14" t="e">
        <f>#REF!+#REF!+#REF!+#REF!+#REF!</f>
        <v>#REF!</v>
      </c>
      <c r="D11" s="271" t="e">
        <f>(C11/C12)*100-100</f>
        <v>#REF!</v>
      </c>
      <c r="E11" s="14" t="e">
        <f>#REF!+#REF!</f>
        <v>#REF!</v>
      </c>
      <c r="F11" s="280" t="e">
        <f t="shared" si="2"/>
        <v>#REF!</v>
      </c>
    </row>
    <row r="12" spans="1:7" ht="15" customHeight="1">
      <c r="A12" s="168"/>
      <c r="B12" s="229">
        <v>2017</v>
      </c>
      <c r="C12" s="230" t="e">
        <f>#REF!+#REF!+#REF!+#REF!+#REF!</f>
        <v>#REF!</v>
      </c>
      <c r="D12" s="270" t="e">
        <f>(C12/C13)*100-100</f>
        <v>#REF!</v>
      </c>
      <c r="E12" s="230" t="e">
        <f>#REF!+#REF!</f>
        <v>#REF!</v>
      </c>
      <c r="F12" s="279" t="e">
        <f t="shared" si="2"/>
        <v>#REF!</v>
      </c>
    </row>
    <row r="13" spans="1:7" ht="15" customHeight="1">
      <c r="A13" s="168"/>
      <c r="B13" s="231">
        <v>2016</v>
      </c>
      <c r="C13" s="14" t="e">
        <f>#REF!+#REF!+#REF!+#REF!+#REF!</f>
        <v>#REF!</v>
      </c>
      <c r="D13" s="271" t="e">
        <f t="shared" ref="D13:D23" si="3">(C13/C14)*100-100</f>
        <v>#REF!</v>
      </c>
      <c r="E13" s="14" t="e">
        <f>#REF!+#REF!</f>
        <v>#REF!</v>
      </c>
      <c r="F13" s="280" t="e">
        <f t="shared" ref="F13:F21" si="4">(E13/E14)*100-100</f>
        <v>#REF!</v>
      </c>
    </row>
    <row r="14" spans="1:7" ht="15" customHeight="1">
      <c r="A14" s="168"/>
      <c r="B14" s="229">
        <v>2015</v>
      </c>
      <c r="C14" s="230" t="e">
        <f>#REF!+#REF!+#REF!+#REF!+#REF!</f>
        <v>#REF!</v>
      </c>
      <c r="D14" s="270" t="e">
        <f t="shared" si="3"/>
        <v>#REF!</v>
      </c>
      <c r="E14" s="230" t="e">
        <f>#REF!+#REF!</f>
        <v>#REF!</v>
      </c>
      <c r="F14" s="279" t="e">
        <f t="shared" si="4"/>
        <v>#REF!</v>
      </c>
    </row>
    <row r="15" spans="1:7" ht="15" customHeight="1">
      <c r="A15" s="168"/>
      <c r="B15" s="231">
        <v>2014</v>
      </c>
      <c r="C15" s="14" t="e">
        <f>#REF!+#REF!+#REF!+#REF!+#REF!</f>
        <v>#REF!</v>
      </c>
      <c r="D15" s="271" t="e">
        <f t="shared" si="3"/>
        <v>#REF!</v>
      </c>
      <c r="E15" s="14" t="e">
        <f>#REF!+#REF!</f>
        <v>#REF!</v>
      </c>
      <c r="F15" s="280" t="e">
        <f t="shared" si="4"/>
        <v>#REF!</v>
      </c>
    </row>
    <row r="16" spans="1:7" ht="15" customHeight="1">
      <c r="A16" s="168"/>
      <c r="B16" s="229">
        <v>2013</v>
      </c>
      <c r="C16" s="230" t="e">
        <f>#REF!+#REF!+#REF!+#REF!+#REF!</f>
        <v>#REF!</v>
      </c>
      <c r="D16" s="270" t="e">
        <f t="shared" si="3"/>
        <v>#REF!</v>
      </c>
      <c r="E16" s="230" t="e">
        <f>#REF!+#REF!</f>
        <v>#REF!</v>
      </c>
      <c r="F16" s="279" t="e">
        <f t="shared" si="4"/>
        <v>#REF!</v>
      </c>
    </row>
    <row r="17" spans="1:7" ht="15" customHeight="1">
      <c r="A17" s="168"/>
      <c r="B17" s="231">
        <v>2012</v>
      </c>
      <c r="C17" s="14" t="e">
        <f>#REF!+#REF!+#REF!+#REF!+#REF!</f>
        <v>#REF!</v>
      </c>
      <c r="D17" s="271" t="e">
        <f t="shared" si="3"/>
        <v>#REF!</v>
      </c>
      <c r="E17" s="14" t="e">
        <f>#REF!+#REF!</f>
        <v>#REF!</v>
      </c>
      <c r="F17" s="280" t="e">
        <f t="shared" si="4"/>
        <v>#REF!</v>
      </c>
    </row>
    <row r="18" spans="1:7" ht="15" customHeight="1">
      <c r="A18" s="168"/>
      <c r="B18" s="229">
        <v>2011</v>
      </c>
      <c r="C18" s="230" t="e">
        <f>#REF!+#REF!+#REF!+#REF!+#REF!</f>
        <v>#REF!</v>
      </c>
      <c r="D18" s="270" t="e">
        <f t="shared" si="3"/>
        <v>#REF!</v>
      </c>
      <c r="E18" s="230" t="e">
        <f>#REF!+#REF!</f>
        <v>#REF!</v>
      </c>
      <c r="F18" s="279" t="e">
        <f t="shared" si="4"/>
        <v>#REF!</v>
      </c>
    </row>
    <row r="19" spans="1:7" ht="15" customHeight="1">
      <c r="A19" s="168"/>
      <c r="B19" s="231">
        <v>2010</v>
      </c>
      <c r="C19" s="14" t="e">
        <f>#REF!+#REF!+#REF!+#REF!+#REF!</f>
        <v>#REF!</v>
      </c>
      <c r="D19" s="271" t="e">
        <f t="shared" si="3"/>
        <v>#REF!</v>
      </c>
      <c r="E19" s="14" t="e">
        <f>#REF!+#REF!</f>
        <v>#REF!</v>
      </c>
      <c r="F19" s="280" t="e">
        <f t="shared" si="4"/>
        <v>#REF!</v>
      </c>
    </row>
    <row r="20" spans="1:7" ht="15" customHeight="1">
      <c r="A20" s="168"/>
      <c r="B20" s="229">
        <v>2009</v>
      </c>
      <c r="C20" s="230" t="e">
        <f>#REF!+#REF!+#REF!+#REF!+#REF!</f>
        <v>#REF!</v>
      </c>
      <c r="D20" s="270" t="e">
        <f t="shared" si="3"/>
        <v>#REF!</v>
      </c>
      <c r="E20" s="230" t="e">
        <f>#REF!+#REF!</f>
        <v>#REF!</v>
      </c>
      <c r="F20" s="279" t="e">
        <f t="shared" si="4"/>
        <v>#REF!</v>
      </c>
    </row>
    <row r="21" spans="1:7" ht="15" customHeight="1">
      <c r="A21" s="168"/>
      <c r="B21" s="231">
        <v>2008</v>
      </c>
      <c r="C21" s="14" t="e">
        <f>#REF!+#REF!+#REF!+#REF!+#REF!</f>
        <v>#REF!</v>
      </c>
      <c r="D21" s="271" t="e">
        <f t="shared" si="3"/>
        <v>#REF!</v>
      </c>
      <c r="E21" s="14" t="e">
        <f>#REF!+#REF!</f>
        <v>#REF!</v>
      </c>
      <c r="F21" s="280" t="e">
        <f t="shared" si="4"/>
        <v>#REF!</v>
      </c>
      <c r="G21" s="216"/>
    </row>
    <row r="22" spans="1:7" ht="15" customHeight="1">
      <c r="A22" s="168"/>
      <c r="B22" s="229">
        <v>2007</v>
      </c>
      <c r="C22" s="230" t="e">
        <f>#REF!+#REF!+#REF!+#REF!+#REF!</f>
        <v>#REF!</v>
      </c>
      <c r="D22" s="270" t="e">
        <f t="shared" si="3"/>
        <v>#REF!</v>
      </c>
      <c r="E22" s="230" t="e">
        <f>#REF!+#REF!</f>
        <v>#REF!</v>
      </c>
      <c r="F22" s="279" t="s">
        <v>22</v>
      </c>
    </row>
    <row r="23" spans="1:7" ht="15" customHeight="1">
      <c r="A23" s="168"/>
      <c r="B23" s="231">
        <v>2006</v>
      </c>
      <c r="C23" s="14" t="e">
        <f>#REF!+#REF!+#REF!+#REF!+#REF!</f>
        <v>#REF!</v>
      </c>
      <c r="D23" s="271" t="e">
        <f t="shared" si="3"/>
        <v>#REF!</v>
      </c>
      <c r="E23" s="14" t="e">
        <f>#REF!+#REF!</f>
        <v>#REF!</v>
      </c>
      <c r="F23" s="280" t="s">
        <v>22</v>
      </c>
    </row>
    <row r="24" spans="1:7" ht="15" customHeight="1">
      <c r="A24" s="168"/>
      <c r="B24" s="229">
        <v>2005</v>
      </c>
      <c r="C24" s="230" t="e">
        <f>#REF!+#REF!+#REF!+#REF!+#REF!</f>
        <v>#REF!</v>
      </c>
      <c r="D24" s="270" t="e">
        <f>(C24/C25)*100-100</f>
        <v>#REF!</v>
      </c>
      <c r="E24" s="230" t="s">
        <v>22</v>
      </c>
      <c r="F24" s="279" t="s">
        <v>22</v>
      </c>
    </row>
    <row r="25" spans="1:7" ht="15" customHeight="1">
      <c r="A25" s="168"/>
      <c r="B25" s="231">
        <v>2004</v>
      </c>
      <c r="C25" s="14" t="e">
        <f>#REF!+#REF!+#REF!+#REF!+#REF!</f>
        <v>#REF!</v>
      </c>
      <c r="D25" s="271" t="e">
        <f>(C25/C26)*100-100</f>
        <v>#REF!</v>
      </c>
      <c r="E25" s="232" t="s">
        <v>22</v>
      </c>
      <c r="F25" s="280" t="s">
        <v>22</v>
      </c>
    </row>
    <row r="26" spans="1:7" ht="15" customHeight="1">
      <c r="A26" s="168"/>
      <c r="B26" s="229">
        <v>2003</v>
      </c>
      <c r="C26" s="230" t="e">
        <f>#REF!+#REF!+#REF!+#REF!+#REF!</f>
        <v>#REF!</v>
      </c>
      <c r="D26" s="270" t="s">
        <v>22</v>
      </c>
      <c r="E26" s="230" t="s">
        <v>22</v>
      </c>
      <c r="F26" s="279" t="s">
        <v>22</v>
      </c>
    </row>
    <row r="27" spans="1:7" ht="15" customHeight="1">
      <c r="B27" s="116" t="s">
        <v>0</v>
      </c>
      <c r="C27" s="214" t="e">
        <f>SUM(C6:C26)</f>
        <v>#REF!</v>
      </c>
      <c r="D27" s="272" t="s">
        <v>22</v>
      </c>
      <c r="E27" s="214" t="e">
        <f>SUM(E6:E26)</f>
        <v>#REF!</v>
      </c>
      <c r="F27" s="281" t="s">
        <v>22</v>
      </c>
    </row>
    <row r="28" spans="1:7" ht="15" customHeight="1">
      <c r="B28" s="16"/>
      <c r="C28" s="16"/>
      <c r="D28" s="16"/>
      <c r="E28" s="16"/>
      <c r="F28" s="16"/>
    </row>
    <row r="29" spans="1:7" ht="72.75" customHeight="1">
      <c r="B29" s="542" t="s">
        <v>207</v>
      </c>
      <c r="C29" s="542"/>
      <c r="D29" s="542"/>
      <c r="E29" s="542"/>
      <c r="F29" s="542"/>
    </row>
    <row r="30" spans="1:7" s="144" customFormat="1" ht="15" customHeight="1"/>
    <row r="31" spans="1:7" s="144" customFormat="1" ht="15" customHeight="1">
      <c r="B31" s="217" t="s">
        <v>193</v>
      </c>
    </row>
    <row r="32" spans="1:7" s="210" customFormat="1" ht="15" customHeight="1">
      <c r="C32" s="211"/>
      <c r="D32" s="211"/>
      <c r="E32" s="211"/>
      <c r="F32" s="211"/>
    </row>
    <row r="33" spans="2:14" s="144" customFormat="1" ht="15" customHeight="1">
      <c r="B33" s="212" t="s">
        <v>220</v>
      </c>
      <c r="C33" s="213"/>
      <c r="D33" s="213"/>
      <c r="E33" s="213"/>
      <c r="F33" s="213"/>
    </row>
    <row r="34" spans="2:14" s="144" customFormat="1" ht="25.5" customHeight="1">
      <c r="B34" s="543" t="s">
        <v>214</v>
      </c>
      <c r="C34" s="543"/>
      <c r="D34" s="543"/>
      <c r="E34" s="543"/>
      <c r="F34" s="543"/>
      <c r="G34" s="543"/>
      <c r="H34" s="543"/>
      <c r="I34" s="543"/>
      <c r="J34" s="543"/>
      <c r="K34" s="543"/>
      <c r="L34" s="543"/>
      <c r="M34" s="543"/>
      <c r="N34" s="543"/>
    </row>
    <row r="35" spans="2:14" s="144" customFormat="1" ht="15" customHeight="1">
      <c r="B35" s="145" t="s">
        <v>221</v>
      </c>
      <c r="C35" s="213"/>
      <c r="D35" s="213"/>
      <c r="E35" s="213"/>
      <c r="F35" s="213"/>
    </row>
    <row r="36" spans="2:14" s="144" customFormat="1" ht="15" customHeight="1">
      <c r="B36" s="145"/>
      <c r="C36" s="213"/>
      <c r="D36" s="213"/>
      <c r="E36" s="213"/>
      <c r="F36" s="213"/>
    </row>
    <row r="37" spans="2:14" s="144" customFormat="1" ht="15" customHeight="1">
      <c r="B37" s="212" t="s">
        <v>199</v>
      </c>
      <c r="C37" s="213"/>
      <c r="D37" s="213"/>
      <c r="E37" s="213"/>
      <c r="F37" s="213"/>
    </row>
    <row r="38" spans="2:14" s="144" customFormat="1" ht="15" customHeight="1">
      <c r="B38" s="145" t="s">
        <v>219</v>
      </c>
      <c r="C38" s="213"/>
      <c r="D38" s="213"/>
      <c r="E38" s="213"/>
      <c r="F38" s="213"/>
    </row>
    <row r="39" spans="2:14" s="144" customFormat="1" ht="15" customHeight="1">
      <c r="B39" s="145" t="s">
        <v>216</v>
      </c>
      <c r="C39" s="213"/>
      <c r="D39" s="213"/>
      <c r="E39" s="213"/>
      <c r="F39" s="213"/>
    </row>
    <row r="40" spans="2:14" s="144" customFormat="1" ht="15" customHeight="1">
      <c r="B40" s="144" t="s">
        <v>208</v>
      </c>
      <c r="C40" s="213"/>
      <c r="D40" s="213"/>
      <c r="E40" s="213"/>
      <c r="F40" s="213"/>
    </row>
    <row r="41" spans="2:14" s="144" customFormat="1" ht="15" customHeight="1">
      <c r="B41" s="144" t="s">
        <v>324</v>
      </c>
      <c r="C41" s="213"/>
      <c r="D41" s="213"/>
      <c r="E41" s="213"/>
      <c r="F41" s="213"/>
    </row>
    <row r="42" spans="2:14" s="210" customFormat="1" ht="15" customHeight="1"/>
  </sheetData>
  <mergeCells count="5">
    <mergeCell ref="B4:B5"/>
    <mergeCell ref="C4:D4"/>
    <mergeCell ref="E4:F4"/>
    <mergeCell ref="B29:F29"/>
    <mergeCell ref="B34:N34"/>
  </mergeCells>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43">
    <tabColor rgb="FFFF0000"/>
  </sheetPr>
  <dimension ref="B1:V49"/>
  <sheetViews>
    <sheetView workbookViewId="0"/>
  </sheetViews>
  <sheetFormatPr baseColWidth="10" defaultColWidth="11.5703125" defaultRowHeight="15" customHeight="1"/>
  <cols>
    <col min="1" max="1" width="11.5703125" style="1" customWidth="1"/>
    <col min="2" max="2" width="24.28515625" style="1" customWidth="1"/>
    <col min="3" max="3" width="5.7109375" style="1" customWidth="1"/>
    <col min="4" max="6" width="11.140625" style="1" bestFit="1" customWidth="1"/>
    <col min="7" max="9" width="10.28515625" style="1" customWidth="1"/>
    <col min="10" max="11" width="7.42578125" style="1" customWidth="1"/>
    <col min="12" max="12" width="9.140625" style="1" customWidth="1"/>
    <col min="13" max="21" width="7.42578125" style="1" customWidth="1"/>
    <col min="22" max="16384" width="11.5703125" style="1"/>
  </cols>
  <sheetData>
    <row r="1" spans="2:22" ht="15" customHeight="1">
      <c r="B1" s="9" t="s">
        <v>213</v>
      </c>
      <c r="F1" s="5"/>
    </row>
    <row r="2" spans="2:22" ht="15" customHeight="1">
      <c r="B2" s="10" t="e">
        <f>+#REF!</f>
        <v>#REF!</v>
      </c>
      <c r="C2" s="9"/>
      <c r="D2" s="9"/>
      <c r="E2" s="9"/>
      <c r="F2" s="9"/>
      <c r="G2" s="9"/>
      <c r="H2" s="9"/>
      <c r="I2" s="9"/>
    </row>
    <row r="3" spans="2:22" ht="15" customHeight="1">
      <c r="B3" s="8"/>
    </row>
    <row r="4" spans="2:22" ht="30" customHeight="1">
      <c r="B4" s="18"/>
      <c r="C4" s="119" t="s">
        <v>117</v>
      </c>
      <c r="D4" s="422" t="s">
        <v>118</v>
      </c>
      <c r="E4" s="422"/>
      <c r="F4" s="423"/>
      <c r="G4" s="420" t="s">
        <v>119</v>
      </c>
      <c r="H4" s="420"/>
      <c r="I4" s="420"/>
      <c r="J4" s="420" t="s">
        <v>335</v>
      </c>
      <c r="K4" s="420"/>
      <c r="L4" s="420"/>
      <c r="M4" s="420" t="s">
        <v>327</v>
      </c>
      <c r="N4" s="420"/>
      <c r="O4" s="420"/>
      <c r="P4" s="420" t="s">
        <v>325</v>
      </c>
      <c r="Q4" s="420"/>
      <c r="R4" s="420"/>
      <c r="S4" s="420" t="s">
        <v>326</v>
      </c>
      <c r="T4" s="420"/>
      <c r="U4" s="421"/>
      <c r="V4" s="297" t="s">
        <v>333</v>
      </c>
    </row>
    <row r="5" spans="2:22" ht="15" customHeight="1">
      <c r="B5" s="107" t="s">
        <v>178</v>
      </c>
      <c r="C5" s="120"/>
      <c r="D5" s="21" t="s">
        <v>75</v>
      </c>
      <c r="E5" s="20" t="s">
        <v>16</v>
      </c>
      <c r="F5" s="20" t="s">
        <v>17</v>
      </c>
      <c r="G5" s="20" t="s">
        <v>75</v>
      </c>
      <c r="H5" s="20" t="s">
        <v>16</v>
      </c>
      <c r="I5" s="20" t="s">
        <v>17</v>
      </c>
      <c r="J5" s="20" t="s">
        <v>75</v>
      </c>
      <c r="K5" s="20" t="s">
        <v>337</v>
      </c>
      <c r="L5" s="20" t="s">
        <v>338</v>
      </c>
      <c r="M5" s="20" t="s">
        <v>75</v>
      </c>
      <c r="N5" s="20" t="s">
        <v>337</v>
      </c>
      <c r="O5" s="20" t="s">
        <v>338</v>
      </c>
      <c r="P5" s="20" t="s">
        <v>75</v>
      </c>
      <c r="Q5" s="20" t="s">
        <v>337</v>
      </c>
      <c r="R5" s="20" t="s">
        <v>338</v>
      </c>
      <c r="S5" s="20" t="s">
        <v>75</v>
      </c>
      <c r="T5" s="20" t="s">
        <v>337</v>
      </c>
      <c r="U5" s="22" t="s">
        <v>338</v>
      </c>
      <c r="V5" s="297" t="s">
        <v>336</v>
      </c>
    </row>
    <row r="6" spans="2:22" ht="15" customHeight="1">
      <c r="B6" s="424" t="s">
        <v>1</v>
      </c>
      <c r="C6" s="425"/>
      <c r="D6" s="111" t="e">
        <f>SUM(E6:F6)</f>
        <v>#REF!</v>
      </c>
      <c r="E6" s="59" t="e">
        <f>#REF!</f>
        <v>#REF!</v>
      </c>
      <c r="F6" s="112" t="e">
        <f>#REF!</f>
        <v>#REF!</v>
      </c>
      <c r="G6" s="111" t="e">
        <f>SUM(H6:I6)</f>
        <v>#REF!</v>
      </c>
      <c r="H6" s="59" t="e">
        <f>#REF!</f>
        <v>#REF!</v>
      </c>
      <c r="I6" s="112" t="e">
        <f>#REF!</f>
        <v>#REF!</v>
      </c>
      <c r="J6" s="111" t="e">
        <f>SUM(K6:L6)</f>
        <v>#REF!</v>
      </c>
      <c r="K6" s="59" t="e">
        <f t="shared" ref="K6:K25" si="0">SUM(N6,Q6,T6)</f>
        <v>#REF!</v>
      </c>
      <c r="L6" s="112" t="e">
        <f t="shared" ref="L6:L25" si="1">SUM(O6,R6,U6)</f>
        <v>#REF!</v>
      </c>
      <c r="M6" s="111" t="e">
        <f>SUM(N6:O6)</f>
        <v>#REF!</v>
      </c>
      <c r="N6" s="59" t="e">
        <f>#REF!</f>
        <v>#REF!</v>
      </c>
      <c r="O6" s="112" t="e">
        <f>#REF!</f>
        <v>#REF!</v>
      </c>
      <c r="P6" s="111" t="e">
        <f>SUM(Q6:R6)</f>
        <v>#REF!</v>
      </c>
      <c r="Q6" s="59" t="e">
        <f>#REF!</f>
        <v>#REF!</v>
      </c>
      <c r="R6" s="112" t="e">
        <f>#REF!</f>
        <v>#REF!</v>
      </c>
      <c r="S6" s="300" t="e">
        <f>SUM(T6:U6)</f>
        <v>#REF!</v>
      </c>
      <c r="T6" s="301" t="e">
        <f>#REF!</f>
        <v>#REF!</v>
      </c>
      <c r="U6" s="302" t="e">
        <f>#REF!</f>
        <v>#REF!</v>
      </c>
    </row>
    <row r="7" spans="2:22" ht="15" customHeight="1">
      <c r="B7" s="402" t="s">
        <v>2</v>
      </c>
      <c r="C7" s="403"/>
      <c r="D7" s="169" t="e">
        <f t="shared" ref="D7:D25" si="2">SUM(E7:F7)</f>
        <v>#REF!</v>
      </c>
      <c r="E7" s="170" t="e">
        <f>#REF!</f>
        <v>#REF!</v>
      </c>
      <c r="F7" s="233" t="e">
        <f>#REF!</f>
        <v>#REF!</v>
      </c>
      <c r="G7" s="169" t="e">
        <f t="shared" ref="G7:G25" si="3">SUM(H7:I7)</f>
        <v>#REF!</v>
      </c>
      <c r="H7" s="173" t="e">
        <f>#REF!</f>
        <v>#REF!</v>
      </c>
      <c r="I7" s="171" t="e">
        <f>#REF!</f>
        <v>#REF!</v>
      </c>
      <c r="J7" s="169" t="e">
        <f t="shared" ref="J7:J25" si="4">SUM(K7:L7)</f>
        <v>#REF!</v>
      </c>
      <c r="K7" s="173" t="e">
        <f t="shared" si="0"/>
        <v>#REF!</v>
      </c>
      <c r="L7" s="171" t="e">
        <f t="shared" si="1"/>
        <v>#REF!</v>
      </c>
      <c r="M7" s="169" t="e">
        <f t="shared" ref="M7:M24" si="5">SUM(N7:O7)</f>
        <v>#REF!</v>
      </c>
      <c r="N7" s="173" t="e">
        <f>#REF!</f>
        <v>#REF!</v>
      </c>
      <c r="O7" s="171" t="e">
        <f>#REF!</f>
        <v>#REF!</v>
      </c>
      <c r="P7" s="169" t="e">
        <f t="shared" ref="P7:P25" si="6">SUM(Q7:R7)</f>
        <v>#REF!</v>
      </c>
      <c r="Q7" s="173" t="e">
        <f>#REF!</f>
        <v>#REF!</v>
      </c>
      <c r="R7" s="171" t="e">
        <f>#REF!</f>
        <v>#REF!</v>
      </c>
      <c r="S7" s="303" t="e">
        <f t="shared" ref="S7:S25" si="7">SUM(T7:U7)</f>
        <v>#REF!</v>
      </c>
      <c r="T7" s="304" t="e">
        <f>#REF!</f>
        <v>#REF!</v>
      </c>
      <c r="U7" s="305" t="e">
        <f>#REF!</f>
        <v>#REF!</v>
      </c>
    </row>
    <row r="8" spans="2:22" ht="15" customHeight="1">
      <c r="B8" s="424" t="s">
        <v>120</v>
      </c>
      <c r="C8" s="425"/>
      <c r="D8" s="111" t="e">
        <f t="shared" si="2"/>
        <v>#REF!</v>
      </c>
      <c r="E8" s="59" t="e">
        <f>#REF!</f>
        <v>#REF!</v>
      </c>
      <c r="F8" s="112" t="e">
        <f>#REF!</f>
        <v>#REF!</v>
      </c>
      <c r="G8" s="111" t="e">
        <f t="shared" si="3"/>
        <v>#REF!</v>
      </c>
      <c r="H8" s="59" t="e">
        <f>#REF!</f>
        <v>#REF!</v>
      </c>
      <c r="I8" s="112" t="e">
        <f>#REF!</f>
        <v>#REF!</v>
      </c>
      <c r="J8" s="111" t="e">
        <f t="shared" si="4"/>
        <v>#REF!</v>
      </c>
      <c r="K8" s="59" t="e">
        <f t="shared" si="0"/>
        <v>#REF!</v>
      </c>
      <c r="L8" s="112" t="e">
        <f t="shared" si="1"/>
        <v>#REF!</v>
      </c>
      <c r="M8" s="111" t="e">
        <f t="shared" si="5"/>
        <v>#REF!</v>
      </c>
      <c r="N8" s="59" t="e">
        <f>#REF!</f>
        <v>#REF!</v>
      </c>
      <c r="O8" s="112" t="e">
        <f>#REF!</f>
        <v>#REF!</v>
      </c>
      <c r="P8" s="111" t="e">
        <f t="shared" si="6"/>
        <v>#REF!</v>
      </c>
      <c r="Q8" s="59" t="e">
        <f>#REF!</f>
        <v>#REF!</v>
      </c>
      <c r="R8" s="112" t="e">
        <f>#REF!</f>
        <v>#REF!</v>
      </c>
      <c r="S8" s="300" t="e">
        <f t="shared" si="7"/>
        <v>#REF!</v>
      </c>
      <c r="T8" s="301" t="e">
        <f>#REF!</f>
        <v>#REF!</v>
      </c>
      <c r="U8" s="302" t="e">
        <f>#REF!</f>
        <v>#REF!</v>
      </c>
    </row>
    <row r="9" spans="2:22" ht="15" customHeight="1">
      <c r="B9" s="402" t="s">
        <v>121</v>
      </c>
      <c r="C9" s="403"/>
      <c r="D9" s="169" t="e">
        <f t="shared" si="2"/>
        <v>#REF!</v>
      </c>
      <c r="E9" s="170" t="e">
        <f>#REF!</f>
        <v>#REF!</v>
      </c>
      <c r="F9" s="233" t="e">
        <f>#REF!</f>
        <v>#REF!</v>
      </c>
      <c r="G9" s="169" t="e">
        <f t="shared" si="3"/>
        <v>#REF!</v>
      </c>
      <c r="H9" s="173" t="e">
        <f>#REF!</f>
        <v>#REF!</v>
      </c>
      <c r="I9" s="171" t="e">
        <f>#REF!</f>
        <v>#REF!</v>
      </c>
      <c r="J9" s="169" t="e">
        <f t="shared" si="4"/>
        <v>#REF!</v>
      </c>
      <c r="K9" s="173" t="e">
        <f t="shared" si="0"/>
        <v>#REF!</v>
      </c>
      <c r="L9" s="171" t="e">
        <f t="shared" si="1"/>
        <v>#REF!</v>
      </c>
      <c r="M9" s="169" t="e">
        <f t="shared" si="5"/>
        <v>#REF!</v>
      </c>
      <c r="N9" s="173" t="e">
        <f>#REF!</f>
        <v>#REF!</v>
      </c>
      <c r="O9" s="171" t="e">
        <f>#REF!</f>
        <v>#REF!</v>
      </c>
      <c r="P9" s="169" t="e">
        <f t="shared" si="6"/>
        <v>#REF!</v>
      </c>
      <c r="Q9" s="173" t="e">
        <f>#REF!</f>
        <v>#REF!</v>
      </c>
      <c r="R9" s="171" t="e">
        <f>#REF!</f>
        <v>#REF!</v>
      </c>
      <c r="S9" s="303" t="e">
        <f t="shared" si="7"/>
        <v>#REF!</v>
      </c>
      <c r="T9" s="304" t="e">
        <f>#REF!</f>
        <v>#REF!</v>
      </c>
      <c r="U9" s="305" t="e">
        <f>#REF!</f>
        <v>#REF!</v>
      </c>
    </row>
    <row r="10" spans="2:22" ht="15" customHeight="1">
      <c r="B10" s="424" t="s">
        <v>3</v>
      </c>
      <c r="C10" s="425"/>
      <c r="D10" s="111" t="e">
        <f t="shared" si="2"/>
        <v>#REF!</v>
      </c>
      <c r="E10" s="59" t="e">
        <f>#REF!</f>
        <v>#REF!</v>
      </c>
      <c r="F10" s="112" t="e">
        <f>#REF!</f>
        <v>#REF!</v>
      </c>
      <c r="G10" s="111" t="e">
        <f t="shared" si="3"/>
        <v>#REF!</v>
      </c>
      <c r="H10" s="59" t="e">
        <f>#REF!</f>
        <v>#REF!</v>
      </c>
      <c r="I10" s="112" t="e">
        <f>#REF!</f>
        <v>#REF!</v>
      </c>
      <c r="J10" s="111" t="e">
        <f t="shared" si="4"/>
        <v>#REF!</v>
      </c>
      <c r="K10" s="59" t="e">
        <f t="shared" si="0"/>
        <v>#REF!</v>
      </c>
      <c r="L10" s="112" t="e">
        <f t="shared" si="1"/>
        <v>#REF!</v>
      </c>
      <c r="M10" s="111" t="e">
        <f t="shared" si="5"/>
        <v>#REF!</v>
      </c>
      <c r="N10" s="59" t="e">
        <f>#REF!</f>
        <v>#REF!</v>
      </c>
      <c r="O10" s="112" t="e">
        <f>#REF!</f>
        <v>#REF!</v>
      </c>
      <c r="P10" s="111" t="e">
        <f t="shared" si="6"/>
        <v>#REF!</v>
      </c>
      <c r="Q10" s="59" t="e">
        <f>#REF!</f>
        <v>#REF!</v>
      </c>
      <c r="R10" s="112" t="e">
        <f>#REF!</f>
        <v>#REF!</v>
      </c>
      <c r="S10" s="300" t="e">
        <f t="shared" si="7"/>
        <v>#REF!</v>
      </c>
      <c r="T10" s="301" t="e">
        <f>#REF!</f>
        <v>#REF!</v>
      </c>
      <c r="U10" s="302" t="e">
        <f>#REF!</f>
        <v>#REF!</v>
      </c>
    </row>
    <row r="11" spans="2:22" ht="15" customHeight="1">
      <c r="B11" s="402" t="s">
        <v>4</v>
      </c>
      <c r="C11" s="403"/>
      <c r="D11" s="169" t="e">
        <f t="shared" si="2"/>
        <v>#REF!</v>
      </c>
      <c r="E11" s="170" t="e">
        <f>#REF!</f>
        <v>#REF!</v>
      </c>
      <c r="F11" s="233" t="e">
        <f>#REF!</f>
        <v>#REF!</v>
      </c>
      <c r="G11" s="169" t="e">
        <f t="shared" si="3"/>
        <v>#REF!</v>
      </c>
      <c r="H11" s="173" t="e">
        <f>#REF!</f>
        <v>#REF!</v>
      </c>
      <c r="I11" s="171" t="e">
        <f>#REF!</f>
        <v>#REF!</v>
      </c>
      <c r="J11" s="169" t="e">
        <f t="shared" si="4"/>
        <v>#REF!</v>
      </c>
      <c r="K11" s="173" t="e">
        <f t="shared" si="0"/>
        <v>#REF!</v>
      </c>
      <c r="L11" s="171" t="e">
        <f t="shared" si="1"/>
        <v>#REF!</v>
      </c>
      <c r="M11" s="169" t="e">
        <f t="shared" si="5"/>
        <v>#REF!</v>
      </c>
      <c r="N11" s="173" t="e">
        <f>#REF!</f>
        <v>#REF!</v>
      </c>
      <c r="O11" s="171" t="e">
        <f>#REF!</f>
        <v>#REF!</v>
      </c>
      <c r="P11" s="169" t="e">
        <f t="shared" si="6"/>
        <v>#REF!</v>
      </c>
      <c r="Q11" s="173" t="e">
        <f>#REF!</f>
        <v>#REF!</v>
      </c>
      <c r="R11" s="171" t="e">
        <f>#REF!</f>
        <v>#REF!</v>
      </c>
      <c r="S11" s="303" t="e">
        <f t="shared" si="7"/>
        <v>#REF!</v>
      </c>
      <c r="T11" s="304" t="e">
        <f>#REF!</f>
        <v>#REF!</v>
      </c>
      <c r="U11" s="305" t="e">
        <f>#REF!</f>
        <v>#REF!</v>
      </c>
    </row>
    <row r="12" spans="2:22" ht="15" customHeight="1">
      <c r="B12" s="424" t="s">
        <v>5</v>
      </c>
      <c r="C12" s="425"/>
      <c r="D12" s="111" t="e">
        <f t="shared" si="2"/>
        <v>#REF!</v>
      </c>
      <c r="E12" s="59" t="e">
        <f>#REF!</f>
        <v>#REF!</v>
      </c>
      <c r="F12" s="112" t="e">
        <f>#REF!</f>
        <v>#REF!</v>
      </c>
      <c r="G12" s="111" t="e">
        <f t="shared" si="3"/>
        <v>#REF!</v>
      </c>
      <c r="H12" s="59" t="e">
        <f>#REF!</f>
        <v>#REF!</v>
      </c>
      <c r="I12" s="112" t="e">
        <f>#REF!</f>
        <v>#REF!</v>
      </c>
      <c r="J12" s="111" t="e">
        <f t="shared" si="4"/>
        <v>#REF!</v>
      </c>
      <c r="K12" s="59" t="e">
        <f t="shared" si="0"/>
        <v>#REF!</v>
      </c>
      <c r="L12" s="112" t="e">
        <f t="shared" si="1"/>
        <v>#REF!</v>
      </c>
      <c r="M12" s="111" t="e">
        <f t="shared" si="5"/>
        <v>#REF!</v>
      </c>
      <c r="N12" s="59" t="e">
        <f>#REF!</f>
        <v>#REF!</v>
      </c>
      <c r="O12" s="112" t="e">
        <f>#REF!</f>
        <v>#REF!</v>
      </c>
      <c r="P12" s="111" t="e">
        <f t="shared" si="6"/>
        <v>#REF!</v>
      </c>
      <c r="Q12" s="59" t="e">
        <f>#REF!</f>
        <v>#REF!</v>
      </c>
      <c r="R12" s="112" t="e">
        <f>#REF!</f>
        <v>#REF!</v>
      </c>
      <c r="S12" s="300" t="e">
        <f t="shared" si="7"/>
        <v>#REF!</v>
      </c>
      <c r="T12" s="301" t="e">
        <f>#REF!</f>
        <v>#REF!</v>
      </c>
      <c r="U12" s="302" t="e">
        <f>#REF!</f>
        <v>#REF!</v>
      </c>
    </row>
    <row r="13" spans="2:22" ht="15" customHeight="1">
      <c r="B13" s="402" t="s">
        <v>122</v>
      </c>
      <c r="C13" s="403"/>
      <c r="D13" s="169" t="e">
        <f t="shared" si="2"/>
        <v>#REF!</v>
      </c>
      <c r="E13" s="170" t="e">
        <f>#REF!</f>
        <v>#REF!</v>
      </c>
      <c r="F13" s="233" t="e">
        <f>#REF!</f>
        <v>#REF!</v>
      </c>
      <c r="G13" s="169" t="e">
        <f t="shared" si="3"/>
        <v>#REF!</v>
      </c>
      <c r="H13" s="173" t="e">
        <f>#REF!</f>
        <v>#REF!</v>
      </c>
      <c r="I13" s="171" t="e">
        <f>#REF!</f>
        <v>#REF!</v>
      </c>
      <c r="J13" s="169" t="e">
        <f t="shared" si="4"/>
        <v>#REF!</v>
      </c>
      <c r="K13" s="173" t="e">
        <f t="shared" si="0"/>
        <v>#REF!</v>
      </c>
      <c r="L13" s="171" t="e">
        <f t="shared" si="1"/>
        <v>#REF!</v>
      </c>
      <c r="M13" s="169" t="e">
        <f t="shared" si="5"/>
        <v>#REF!</v>
      </c>
      <c r="N13" s="173" t="e">
        <f>#REF!</f>
        <v>#REF!</v>
      </c>
      <c r="O13" s="171" t="e">
        <f>#REF!</f>
        <v>#REF!</v>
      </c>
      <c r="P13" s="169" t="e">
        <f t="shared" si="6"/>
        <v>#REF!</v>
      </c>
      <c r="Q13" s="173" t="e">
        <f>#REF!</f>
        <v>#REF!</v>
      </c>
      <c r="R13" s="171" t="e">
        <f>#REF!</f>
        <v>#REF!</v>
      </c>
      <c r="S13" s="303" t="e">
        <f t="shared" si="7"/>
        <v>#REF!</v>
      </c>
      <c r="T13" s="304" t="e">
        <f>#REF!</f>
        <v>#REF!</v>
      </c>
      <c r="U13" s="305" t="e">
        <f>#REF!</f>
        <v>#REF!</v>
      </c>
    </row>
    <row r="14" spans="2:22" ht="15" customHeight="1">
      <c r="B14" s="424" t="s">
        <v>6</v>
      </c>
      <c r="C14" s="425"/>
      <c r="D14" s="111" t="e">
        <f t="shared" si="2"/>
        <v>#REF!</v>
      </c>
      <c r="E14" s="59" t="e">
        <f>#REF!</f>
        <v>#REF!</v>
      </c>
      <c r="F14" s="112" t="e">
        <f>#REF!</f>
        <v>#REF!</v>
      </c>
      <c r="G14" s="111" t="e">
        <f t="shared" si="3"/>
        <v>#REF!</v>
      </c>
      <c r="H14" s="59" t="e">
        <f>#REF!</f>
        <v>#REF!</v>
      </c>
      <c r="I14" s="112" t="e">
        <f>#REF!</f>
        <v>#REF!</v>
      </c>
      <c r="J14" s="111" t="e">
        <f t="shared" si="4"/>
        <v>#REF!</v>
      </c>
      <c r="K14" s="59" t="e">
        <f t="shared" si="0"/>
        <v>#REF!</v>
      </c>
      <c r="L14" s="112" t="e">
        <f t="shared" si="1"/>
        <v>#REF!</v>
      </c>
      <c r="M14" s="111" t="e">
        <f t="shared" si="5"/>
        <v>#REF!</v>
      </c>
      <c r="N14" s="59" t="e">
        <f>#REF!</f>
        <v>#REF!</v>
      </c>
      <c r="O14" s="112" t="e">
        <f>#REF!</f>
        <v>#REF!</v>
      </c>
      <c r="P14" s="111" t="e">
        <f t="shared" si="6"/>
        <v>#REF!</v>
      </c>
      <c r="Q14" s="59" t="e">
        <f>#REF!</f>
        <v>#REF!</v>
      </c>
      <c r="R14" s="112" t="e">
        <f>#REF!</f>
        <v>#REF!</v>
      </c>
      <c r="S14" s="300" t="e">
        <f t="shared" si="7"/>
        <v>#REF!</v>
      </c>
      <c r="T14" s="301" t="e">
        <f>#REF!</f>
        <v>#REF!</v>
      </c>
      <c r="U14" s="302" t="e">
        <f>#REF!</f>
        <v>#REF!</v>
      </c>
    </row>
    <row r="15" spans="2:22" ht="15" customHeight="1">
      <c r="B15" s="402" t="s">
        <v>91</v>
      </c>
      <c r="C15" s="403"/>
      <c r="D15" s="169" t="e">
        <f t="shared" si="2"/>
        <v>#REF!</v>
      </c>
      <c r="E15" s="170" t="e">
        <f>#REF!</f>
        <v>#REF!</v>
      </c>
      <c r="F15" s="233" t="e">
        <f>#REF!</f>
        <v>#REF!</v>
      </c>
      <c r="G15" s="169" t="e">
        <f t="shared" si="3"/>
        <v>#REF!</v>
      </c>
      <c r="H15" s="173" t="e">
        <f>#REF!</f>
        <v>#REF!</v>
      </c>
      <c r="I15" s="171" t="e">
        <f>#REF!</f>
        <v>#REF!</v>
      </c>
      <c r="J15" s="169" t="e">
        <f t="shared" si="4"/>
        <v>#REF!</v>
      </c>
      <c r="K15" s="173" t="e">
        <f t="shared" si="0"/>
        <v>#REF!</v>
      </c>
      <c r="L15" s="171" t="e">
        <f t="shared" si="1"/>
        <v>#REF!</v>
      </c>
      <c r="M15" s="169" t="e">
        <f t="shared" si="5"/>
        <v>#REF!</v>
      </c>
      <c r="N15" s="173" t="e">
        <f>#REF!</f>
        <v>#REF!</v>
      </c>
      <c r="O15" s="171" t="e">
        <f>#REF!</f>
        <v>#REF!</v>
      </c>
      <c r="P15" s="169" t="e">
        <f t="shared" si="6"/>
        <v>#REF!</v>
      </c>
      <c r="Q15" s="173" t="e">
        <f>#REF!</f>
        <v>#REF!</v>
      </c>
      <c r="R15" s="171" t="e">
        <f>#REF!</f>
        <v>#REF!</v>
      </c>
      <c r="S15" s="303" t="e">
        <f t="shared" si="7"/>
        <v>#REF!</v>
      </c>
      <c r="T15" s="304" t="e">
        <f>#REF!</f>
        <v>#REF!</v>
      </c>
      <c r="U15" s="305" t="e">
        <f>#REF!</f>
        <v>#REF!</v>
      </c>
    </row>
    <row r="16" spans="2:22" ht="15" customHeight="1">
      <c r="B16" s="424" t="s">
        <v>7</v>
      </c>
      <c r="C16" s="425"/>
      <c r="D16" s="111" t="e">
        <f t="shared" si="2"/>
        <v>#REF!</v>
      </c>
      <c r="E16" s="59" t="e">
        <f>#REF!</f>
        <v>#REF!</v>
      </c>
      <c r="F16" s="112" t="e">
        <f>#REF!</f>
        <v>#REF!</v>
      </c>
      <c r="G16" s="111" t="e">
        <f t="shared" si="3"/>
        <v>#REF!</v>
      </c>
      <c r="H16" s="59" t="e">
        <f>#REF!</f>
        <v>#REF!</v>
      </c>
      <c r="I16" s="112" t="e">
        <f>#REF!</f>
        <v>#REF!</v>
      </c>
      <c r="J16" s="111" t="e">
        <f t="shared" si="4"/>
        <v>#REF!</v>
      </c>
      <c r="K16" s="59" t="e">
        <f t="shared" si="0"/>
        <v>#REF!</v>
      </c>
      <c r="L16" s="112" t="e">
        <f t="shared" si="1"/>
        <v>#REF!</v>
      </c>
      <c r="M16" s="111" t="e">
        <f t="shared" si="5"/>
        <v>#REF!</v>
      </c>
      <c r="N16" s="59" t="e">
        <f>#REF!</f>
        <v>#REF!</v>
      </c>
      <c r="O16" s="112" t="e">
        <f>#REF!</f>
        <v>#REF!</v>
      </c>
      <c r="P16" s="111" t="e">
        <f t="shared" si="6"/>
        <v>#REF!</v>
      </c>
      <c r="Q16" s="59" t="e">
        <f>#REF!</f>
        <v>#REF!</v>
      </c>
      <c r="R16" s="112" t="e">
        <f>#REF!</f>
        <v>#REF!</v>
      </c>
      <c r="S16" s="300" t="e">
        <f t="shared" si="7"/>
        <v>#REF!</v>
      </c>
      <c r="T16" s="301" t="e">
        <f>#REF!</f>
        <v>#REF!</v>
      </c>
      <c r="U16" s="302" t="e">
        <f>#REF!</f>
        <v>#REF!</v>
      </c>
    </row>
    <row r="17" spans="2:21" ht="15" customHeight="1">
      <c r="B17" s="402" t="s">
        <v>8</v>
      </c>
      <c r="C17" s="403"/>
      <c r="D17" s="169" t="e">
        <f t="shared" si="2"/>
        <v>#REF!</v>
      </c>
      <c r="E17" s="170" t="e">
        <f>#REF!</f>
        <v>#REF!</v>
      </c>
      <c r="F17" s="233" t="e">
        <f>#REF!</f>
        <v>#REF!</v>
      </c>
      <c r="G17" s="169" t="e">
        <f t="shared" si="3"/>
        <v>#REF!</v>
      </c>
      <c r="H17" s="173" t="e">
        <f>#REF!</f>
        <v>#REF!</v>
      </c>
      <c r="I17" s="171" t="e">
        <f>#REF!</f>
        <v>#REF!</v>
      </c>
      <c r="J17" s="169" t="e">
        <f t="shared" si="4"/>
        <v>#REF!</v>
      </c>
      <c r="K17" s="173" t="e">
        <f t="shared" si="0"/>
        <v>#REF!</v>
      </c>
      <c r="L17" s="171" t="e">
        <f t="shared" si="1"/>
        <v>#REF!</v>
      </c>
      <c r="M17" s="169" t="e">
        <f t="shared" si="5"/>
        <v>#REF!</v>
      </c>
      <c r="N17" s="173" t="e">
        <f>#REF!</f>
        <v>#REF!</v>
      </c>
      <c r="O17" s="171" t="e">
        <f>#REF!</f>
        <v>#REF!</v>
      </c>
      <c r="P17" s="169" t="e">
        <f t="shared" si="6"/>
        <v>#REF!</v>
      </c>
      <c r="Q17" s="173" t="e">
        <f>#REF!</f>
        <v>#REF!</v>
      </c>
      <c r="R17" s="171" t="e">
        <f>#REF!</f>
        <v>#REF!</v>
      </c>
      <c r="S17" s="303" t="e">
        <f t="shared" si="7"/>
        <v>#REF!</v>
      </c>
      <c r="T17" s="304" t="e">
        <f>#REF!</f>
        <v>#REF!</v>
      </c>
      <c r="U17" s="305" t="e">
        <f>#REF!</f>
        <v>#REF!</v>
      </c>
    </row>
    <row r="18" spans="2:21" ht="15" customHeight="1">
      <c r="B18" s="424" t="s">
        <v>123</v>
      </c>
      <c r="C18" s="425"/>
      <c r="D18" s="111" t="e">
        <f t="shared" si="2"/>
        <v>#REF!</v>
      </c>
      <c r="E18" s="59" t="e">
        <f>#REF!</f>
        <v>#REF!</v>
      </c>
      <c r="F18" s="112" t="e">
        <f>#REF!</f>
        <v>#REF!</v>
      </c>
      <c r="G18" s="111" t="e">
        <f t="shared" si="3"/>
        <v>#REF!</v>
      </c>
      <c r="H18" s="59" t="e">
        <f>#REF!</f>
        <v>#REF!</v>
      </c>
      <c r="I18" s="112" t="e">
        <f>#REF!</f>
        <v>#REF!</v>
      </c>
      <c r="J18" s="111" t="e">
        <f t="shared" si="4"/>
        <v>#REF!</v>
      </c>
      <c r="K18" s="59" t="e">
        <f t="shared" si="0"/>
        <v>#REF!</v>
      </c>
      <c r="L18" s="112" t="e">
        <f t="shared" si="1"/>
        <v>#REF!</v>
      </c>
      <c r="M18" s="111" t="e">
        <f t="shared" si="5"/>
        <v>#REF!</v>
      </c>
      <c r="N18" s="59" t="e">
        <f>#REF!</f>
        <v>#REF!</v>
      </c>
      <c r="O18" s="112" t="e">
        <f>#REF!</f>
        <v>#REF!</v>
      </c>
      <c r="P18" s="111" t="e">
        <f t="shared" si="6"/>
        <v>#REF!</v>
      </c>
      <c r="Q18" s="59" t="e">
        <f>#REF!</f>
        <v>#REF!</v>
      </c>
      <c r="R18" s="112" t="e">
        <f>#REF!</f>
        <v>#REF!</v>
      </c>
      <c r="S18" s="300" t="e">
        <f t="shared" si="7"/>
        <v>#REF!</v>
      </c>
      <c r="T18" s="301" t="e">
        <f>#REF!</f>
        <v>#REF!</v>
      </c>
      <c r="U18" s="302" t="e">
        <f>#REF!</f>
        <v>#REF!</v>
      </c>
    </row>
    <row r="19" spans="2:21" ht="15" customHeight="1">
      <c r="B19" s="402" t="s">
        <v>124</v>
      </c>
      <c r="C19" s="403"/>
      <c r="D19" s="169" t="e">
        <f t="shared" si="2"/>
        <v>#REF!</v>
      </c>
      <c r="E19" s="170" t="e">
        <f>#REF!</f>
        <v>#REF!</v>
      </c>
      <c r="F19" s="233" t="e">
        <f>#REF!</f>
        <v>#REF!</v>
      </c>
      <c r="G19" s="169" t="e">
        <f t="shared" si="3"/>
        <v>#REF!</v>
      </c>
      <c r="H19" s="173" t="e">
        <f>#REF!</f>
        <v>#REF!</v>
      </c>
      <c r="I19" s="171" t="e">
        <f>#REF!</f>
        <v>#REF!</v>
      </c>
      <c r="J19" s="169" t="e">
        <f t="shared" si="4"/>
        <v>#REF!</v>
      </c>
      <c r="K19" s="173" t="e">
        <f t="shared" si="0"/>
        <v>#REF!</v>
      </c>
      <c r="L19" s="171" t="e">
        <f t="shared" si="1"/>
        <v>#REF!</v>
      </c>
      <c r="M19" s="169" t="e">
        <f t="shared" si="5"/>
        <v>#REF!</v>
      </c>
      <c r="N19" s="173" t="e">
        <f>#REF!</f>
        <v>#REF!</v>
      </c>
      <c r="O19" s="171" t="e">
        <f>#REF!</f>
        <v>#REF!</v>
      </c>
      <c r="P19" s="169" t="e">
        <f t="shared" si="6"/>
        <v>#REF!</v>
      </c>
      <c r="Q19" s="173" t="e">
        <f>#REF!</f>
        <v>#REF!</v>
      </c>
      <c r="R19" s="171" t="e">
        <f>#REF!</f>
        <v>#REF!</v>
      </c>
      <c r="S19" s="303" t="e">
        <f t="shared" si="7"/>
        <v>#REF!</v>
      </c>
      <c r="T19" s="304" t="e">
        <f>#REF!</f>
        <v>#REF!</v>
      </c>
      <c r="U19" s="305" t="e">
        <f>#REF!</f>
        <v>#REF!</v>
      </c>
    </row>
    <row r="20" spans="2:21" ht="15" customHeight="1">
      <c r="B20" s="424" t="s">
        <v>125</v>
      </c>
      <c r="C20" s="425"/>
      <c r="D20" s="111" t="e">
        <f t="shared" si="2"/>
        <v>#REF!</v>
      </c>
      <c r="E20" s="59" t="e">
        <f>#REF!</f>
        <v>#REF!</v>
      </c>
      <c r="F20" s="112" t="e">
        <f>#REF!</f>
        <v>#REF!</v>
      </c>
      <c r="G20" s="111" t="e">
        <f t="shared" si="3"/>
        <v>#REF!</v>
      </c>
      <c r="H20" s="59" t="e">
        <f>#REF!</f>
        <v>#REF!</v>
      </c>
      <c r="I20" s="112" t="e">
        <f>#REF!</f>
        <v>#REF!</v>
      </c>
      <c r="J20" s="111" t="e">
        <f t="shared" si="4"/>
        <v>#REF!</v>
      </c>
      <c r="K20" s="59" t="e">
        <f t="shared" si="0"/>
        <v>#REF!</v>
      </c>
      <c r="L20" s="112" t="e">
        <f t="shared" si="1"/>
        <v>#REF!</v>
      </c>
      <c r="M20" s="111" t="e">
        <f t="shared" si="5"/>
        <v>#REF!</v>
      </c>
      <c r="N20" s="59" t="e">
        <f>#REF!</f>
        <v>#REF!</v>
      </c>
      <c r="O20" s="112" t="e">
        <f>#REF!</f>
        <v>#REF!</v>
      </c>
      <c r="P20" s="111" t="e">
        <f t="shared" si="6"/>
        <v>#REF!</v>
      </c>
      <c r="Q20" s="59" t="e">
        <f>#REF!</f>
        <v>#REF!</v>
      </c>
      <c r="R20" s="112" t="e">
        <f>#REF!</f>
        <v>#REF!</v>
      </c>
      <c r="S20" s="300" t="e">
        <f t="shared" si="7"/>
        <v>#REF!</v>
      </c>
      <c r="T20" s="301" t="e">
        <f>#REF!</f>
        <v>#REF!</v>
      </c>
      <c r="U20" s="302" t="e">
        <f>#REF!</f>
        <v>#REF!</v>
      </c>
    </row>
    <row r="21" spans="2:21" ht="15" customHeight="1">
      <c r="B21" s="402" t="s">
        <v>9</v>
      </c>
      <c r="C21" s="403"/>
      <c r="D21" s="169" t="e">
        <f t="shared" si="2"/>
        <v>#REF!</v>
      </c>
      <c r="E21" s="170" t="e">
        <f>#REF!</f>
        <v>#REF!</v>
      </c>
      <c r="F21" s="233" t="e">
        <f>#REF!</f>
        <v>#REF!</v>
      </c>
      <c r="G21" s="169" t="e">
        <f t="shared" si="3"/>
        <v>#REF!</v>
      </c>
      <c r="H21" s="173" t="e">
        <f>#REF!</f>
        <v>#REF!</v>
      </c>
      <c r="I21" s="171" t="e">
        <f>#REF!</f>
        <v>#REF!</v>
      </c>
      <c r="J21" s="169" t="e">
        <f t="shared" si="4"/>
        <v>#REF!</v>
      </c>
      <c r="K21" s="173" t="e">
        <f t="shared" si="0"/>
        <v>#REF!</v>
      </c>
      <c r="L21" s="171" t="e">
        <f t="shared" si="1"/>
        <v>#REF!</v>
      </c>
      <c r="M21" s="169" t="e">
        <f t="shared" si="5"/>
        <v>#REF!</v>
      </c>
      <c r="N21" s="173" t="e">
        <f>#REF!</f>
        <v>#REF!</v>
      </c>
      <c r="O21" s="171" t="e">
        <f>#REF!</f>
        <v>#REF!</v>
      </c>
      <c r="P21" s="169" t="e">
        <f t="shared" si="6"/>
        <v>#REF!</v>
      </c>
      <c r="Q21" s="173" t="e">
        <f>#REF!</f>
        <v>#REF!</v>
      </c>
      <c r="R21" s="171" t="e">
        <f>#REF!</f>
        <v>#REF!</v>
      </c>
      <c r="S21" s="303" t="e">
        <f t="shared" si="7"/>
        <v>#REF!</v>
      </c>
      <c r="T21" s="304" t="e">
        <f>#REF!</f>
        <v>#REF!</v>
      </c>
      <c r="U21" s="305" t="e">
        <f>#REF!</f>
        <v>#REF!</v>
      </c>
    </row>
    <row r="22" spans="2:21" ht="15" customHeight="1">
      <c r="B22" s="424" t="s">
        <v>126</v>
      </c>
      <c r="C22" s="425"/>
      <c r="D22" s="111" t="e">
        <f t="shared" si="2"/>
        <v>#REF!</v>
      </c>
      <c r="E22" s="59" t="e">
        <f>#REF!</f>
        <v>#REF!</v>
      </c>
      <c r="F22" s="112" t="e">
        <f>#REF!</f>
        <v>#REF!</v>
      </c>
      <c r="G22" s="111" t="e">
        <f t="shared" si="3"/>
        <v>#REF!</v>
      </c>
      <c r="H22" s="59" t="e">
        <f>#REF!</f>
        <v>#REF!</v>
      </c>
      <c r="I22" s="112" t="e">
        <f>#REF!</f>
        <v>#REF!</v>
      </c>
      <c r="J22" s="111" t="e">
        <f t="shared" si="4"/>
        <v>#REF!</v>
      </c>
      <c r="K22" s="59" t="e">
        <f t="shared" si="0"/>
        <v>#REF!</v>
      </c>
      <c r="L22" s="112" t="e">
        <f t="shared" si="1"/>
        <v>#REF!</v>
      </c>
      <c r="M22" s="111" t="e">
        <f t="shared" si="5"/>
        <v>#REF!</v>
      </c>
      <c r="N22" s="59" t="e">
        <f>#REF!</f>
        <v>#REF!</v>
      </c>
      <c r="O22" s="112" t="e">
        <f>#REF!</f>
        <v>#REF!</v>
      </c>
      <c r="P22" s="111" t="e">
        <f t="shared" si="6"/>
        <v>#REF!</v>
      </c>
      <c r="Q22" s="59" t="e">
        <f>#REF!</f>
        <v>#REF!</v>
      </c>
      <c r="R22" s="112" t="e">
        <f>#REF!</f>
        <v>#REF!</v>
      </c>
      <c r="S22" s="300" t="e">
        <f t="shared" si="7"/>
        <v>#REF!</v>
      </c>
      <c r="T22" s="301" t="e">
        <f>#REF!</f>
        <v>#REF!</v>
      </c>
      <c r="U22" s="302" t="e">
        <f>#REF!</f>
        <v>#REF!</v>
      </c>
    </row>
    <row r="23" spans="2:21" ht="15" customHeight="1">
      <c r="B23" s="402" t="s">
        <v>11</v>
      </c>
      <c r="C23" s="403"/>
      <c r="D23" s="169" t="e">
        <f t="shared" si="2"/>
        <v>#REF!</v>
      </c>
      <c r="E23" s="170" t="e">
        <f>#REF!</f>
        <v>#REF!</v>
      </c>
      <c r="F23" s="233" t="e">
        <f>#REF!</f>
        <v>#REF!</v>
      </c>
      <c r="G23" s="169" t="e">
        <f t="shared" si="3"/>
        <v>#REF!</v>
      </c>
      <c r="H23" s="173" t="e">
        <f>#REF!</f>
        <v>#REF!</v>
      </c>
      <c r="I23" s="171" t="e">
        <f>#REF!</f>
        <v>#REF!</v>
      </c>
      <c r="J23" s="169" t="e">
        <f t="shared" si="4"/>
        <v>#REF!</v>
      </c>
      <c r="K23" s="173" t="e">
        <f t="shared" si="0"/>
        <v>#REF!</v>
      </c>
      <c r="L23" s="171" t="e">
        <f t="shared" si="1"/>
        <v>#REF!</v>
      </c>
      <c r="M23" s="169" t="e">
        <f t="shared" si="5"/>
        <v>#REF!</v>
      </c>
      <c r="N23" s="173" t="e">
        <f>#REF!</f>
        <v>#REF!</v>
      </c>
      <c r="O23" s="171" t="e">
        <f>#REF!</f>
        <v>#REF!</v>
      </c>
      <c r="P23" s="169" t="e">
        <f t="shared" si="6"/>
        <v>#REF!</v>
      </c>
      <c r="Q23" s="173" t="e">
        <f>#REF!</f>
        <v>#REF!</v>
      </c>
      <c r="R23" s="171" t="e">
        <f>#REF!</f>
        <v>#REF!</v>
      </c>
      <c r="S23" s="303" t="e">
        <f t="shared" si="7"/>
        <v>#REF!</v>
      </c>
      <c r="T23" s="304" t="e">
        <f>#REF!</f>
        <v>#REF!</v>
      </c>
      <c r="U23" s="305" t="e">
        <f>#REF!</f>
        <v>#REF!</v>
      </c>
    </row>
    <row r="24" spans="2:21" ht="15" customHeight="1">
      <c r="B24" s="424" t="s">
        <v>12</v>
      </c>
      <c r="C24" s="425"/>
      <c r="D24" s="111" t="e">
        <f t="shared" si="2"/>
        <v>#REF!</v>
      </c>
      <c r="E24" s="59" t="e">
        <f>#REF!</f>
        <v>#REF!</v>
      </c>
      <c r="F24" s="112" t="e">
        <f>#REF!</f>
        <v>#REF!</v>
      </c>
      <c r="G24" s="111" t="e">
        <f t="shared" si="3"/>
        <v>#REF!</v>
      </c>
      <c r="H24" s="59" t="e">
        <f>#REF!</f>
        <v>#REF!</v>
      </c>
      <c r="I24" s="112" t="e">
        <f>#REF!</f>
        <v>#REF!</v>
      </c>
      <c r="J24" s="111" t="e">
        <f t="shared" si="4"/>
        <v>#REF!</v>
      </c>
      <c r="K24" s="59" t="e">
        <f t="shared" si="0"/>
        <v>#REF!</v>
      </c>
      <c r="L24" s="112" t="e">
        <f t="shared" si="1"/>
        <v>#REF!</v>
      </c>
      <c r="M24" s="111" t="e">
        <f t="shared" si="5"/>
        <v>#REF!</v>
      </c>
      <c r="N24" s="59" t="e">
        <f>#REF!</f>
        <v>#REF!</v>
      </c>
      <c r="O24" s="112" t="e">
        <f>#REF!</f>
        <v>#REF!</v>
      </c>
      <c r="P24" s="111" t="e">
        <f t="shared" si="6"/>
        <v>#REF!</v>
      </c>
      <c r="Q24" s="59" t="e">
        <f>#REF!</f>
        <v>#REF!</v>
      </c>
      <c r="R24" s="112" t="e">
        <f>#REF!</f>
        <v>#REF!</v>
      </c>
      <c r="S24" s="300" t="e">
        <f t="shared" si="7"/>
        <v>#REF!</v>
      </c>
      <c r="T24" s="301" t="e">
        <f>#REF!</f>
        <v>#REF!</v>
      </c>
      <c r="U24" s="302" t="e">
        <f>#REF!</f>
        <v>#REF!</v>
      </c>
    </row>
    <row r="25" spans="2:21" ht="15" customHeight="1">
      <c r="B25" s="402" t="s">
        <v>13</v>
      </c>
      <c r="C25" s="403"/>
      <c r="D25" s="169" t="e">
        <f t="shared" si="2"/>
        <v>#REF!</v>
      </c>
      <c r="E25" s="170" t="e">
        <f>#REF!</f>
        <v>#REF!</v>
      </c>
      <c r="F25" s="233" t="e">
        <f>#REF!</f>
        <v>#REF!</v>
      </c>
      <c r="G25" s="169" t="e">
        <f t="shared" si="3"/>
        <v>#REF!</v>
      </c>
      <c r="H25" s="173" t="e">
        <f>#REF!</f>
        <v>#REF!</v>
      </c>
      <c r="I25" s="171" t="e">
        <f>#REF!</f>
        <v>#REF!</v>
      </c>
      <c r="J25" s="169" t="e">
        <f t="shared" si="4"/>
        <v>#REF!</v>
      </c>
      <c r="K25" s="173" t="e">
        <f t="shared" si="0"/>
        <v>#REF!</v>
      </c>
      <c r="L25" s="171" t="e">
        <f t="shared" si="1"/>
        <v>#REF!</v>
      </c>
      <c r="M25" s="169" t="e">
        <f>SUM(N25:O25)</f>
        <v>#REF!</v>
      </c>
      <c r="N25" s="173" t="e">
        <f>#REF!</f>
        <v>#REF!</v>
      </c>
      <c r="O25" s="171" t="e">
        <f>#REF!</f>
        <v>#REF!</v>
      </c>
      <c r="P25" s="169" t="e">
        <f t="shared" si="6"/>
        <v>#REF!</v>
      </c>
      <c r="Q25" s="173" t="e">
        <f>#REF!</f>
        <v>#REF!</v>
      </c>
      <c r="R25" s="171" t="e">
        <f>#REF!</f>
        <v>#REF!</v>
      </c>
      <c r="S25" s="303" t="e">
        <f t="shared" si="7"/>
        <v>#REF!</v>
      </c>
      <c r="T25" s="304" t="e">
        <f>#REF!</f>
        <v>#REF!</v>
      </c>
      <c r="U25" s="305" t="e">
        <f>#REF!</f>
        <v>#REF!</v>
      </c>
    </row>
    <row r="26" spans="2:21" ht="15" customHeight="1">
      <c r="B26" s="404" t="s">
        <v>127</v>
      </c>
      <c r="C26" s="405"/>
      <c r="D26" s="23" t="e">
        <f t="shared" ref="D26:J26" si="8">SUM(D6:D25)</f>
        <v>#REF!</v>
      </c>
      <c r="E26" s="24" t="e">
        <f t="shared" si="8"/>
        <v>#REF!</v>
      </c>
      <c r="F26" s="24" t="e">
        <f t="shared" si="8"/>
        <v>#REF!</v>
      </c>
      <c r="G26" s="23" t="e">
        <f t="shared" si="8"/>
        <v>#REF!</v>
      </c>
      <c r="H26" s="24" t="e">
        <f>SUM(H6:H25)</f>
        <v>#REF!</v>
      </c>
      <c r="I26" s="24" t="e">
        <f t="shared" si="8"/>
        <v>#REF!</v>
      </c>
      <c r="J26" s="24" t="e">
        <f t="shared" si="8"/>
        <v>#REF!</v>
      </c>
      <c r="K26" s="24" t="e">
        <f>SUM(K6:K25)</f>
        <v>#REF!</v>
      </c>
      <c r="L26" s="24" t="e">
        <f t="shared" ref="L26" si="9">SUM(L6:L25)</f>
        <v>#REF!</v>
      </c>
      <c r="M26" s="24" t="e">
        <f t="shared" ref="M26:O26" si="10">SUM(M6:M25)</f>
        <v>#REF!</v>
      </c>
      <c r="N26" s="24" t="e">
        <f t="shared" si="10"/>
        <v>#REF!</v>
      </c>
      <c r="O26" s="24" t="e">
        <f t="shared" si="10"/>
        <v>#REF!</v>
      </c>
      <c r="P26" s="24" t="e">
        <f t="shared" ref="P26:U26" si="11">SUM(P6:P25)</f>
        <v>#REF!</v>
      </c>
      <c r="Q26" s="24" t="e">
        <f t="shared" si="11"/>
        <v>#REF!</v>
      </c>
      <c r="R26" s="24" t="e">
        <f t="shared" si="11"/>
        <v>#REF!</v>
      </c>
      <c r="S26" s="306" t="e">
        <f t="shared" si="11"/>
        <v>#REF!</v>
      </c>
      <c r="T26" s="307" t="e">
        <f t="shared" si="11"/>
        <v>#REF!</v>
      </c>
      <c r="U26" s="299" t="e">
        <f t="shared" si="11"/>
        <v>#REF!</v>
      </c>
    </row>
    <row r="28" spans="2:21" ht="15" customHeight="1">
      <c r="B28" s="17" t="s">
        <v>193</v>
      </c>
    </row>
    <row r="29" spans="2:21" s="163" customFormat="1" ht="15" customHeight="1">
      <c r="C29" s="164"/>
      <c r="D29" s="164"/>
      <c r="E29" s="164"/>
      <c r="F29" s="164"/>
      <c r="G29" s="164"/>
      <c r="H29" s="164"/>
    </row>
    <row r="30" spans="2:21" s="144" customFormat="1" ht="15" customHeight="1">
      <c r="B30" s="212" t="s">
        <v>220</v>
      </c>
      <c r="C30" s="213"/>
      <c r="D30" s="213"/>
      <c r="E30" s="213"/>
      <c r="F30" s="213"/>
    </row>
    <row r="31" spans="2:21" s="144" customFormat="1" ht="30" customHeight="1">
      <c r="B31" s="544" t="s">
        <v>328</v>
      </c>
      <c r="C31" s="545"/>
      <c r="D31" s="545"/>
      <c r="E31" s="545"/>
      <c r="F31" s="545"/>
      <c r="G31" s="545"/>
      <c r="H31" s="545"/>
      <c r="I31" s="545"/>
      <c r="J31" s="545"/>
      <c r="K31" s="545"/>
      <c r="L31" s="545"/>
    </row>
    <row r="32" spans="2:21" s="144" customFormat="1" ht="30" customHeight="1">
      <c r="B32" s="544" t="s">
        <v>329</v>
      </c>
      <c r="C32" s="545"/>
      <c r="D32" s="545"/>
      <c r="E32" s="545"/>
      <c r="F32" s="545"/>
      <c r="G32" s="545"/>
      <c r="H32" s="545"/>
      <c r="I32" s="545"/>
      <c r="J32" s="545"/>
      <c r="K32" s="545"/>
      <c r="L32" s="545"/>
    </row>
    <row r="33" spans="2:8" s="144" customFormat="1" ht="15" customHeight="1">
      <c r="B33" s="218" t="s">
        <v>222</v>
      </c>
      <c r="C33" s="213"/>
      <c r="D33" s="213"/>
      <c r="E33" s="213"/>
      <c r="F33" s="213"/>
    </row>
    <row r="34" spans="2:8" s="144" customFormat="1" ht="15" customHeight="1">
      <c r="B34" s="218" t="s">
        <v>211</v>
      </c>
      <c r="C34" s="213"/>
      <c r="D34" s="213"/>
      <c r="E34" s="213"/>
      <c r="F34" s="213"/>
    </row>
    <row r="35" spans="2:8" s="144" customFormat="1" ht="15" customHeight="1">
      <c r="B35" s="289" t="s">
        <v>332</v>
      </c>
      <c r="C35" s="213"/>
      <c r="D35" s="213"/>
      <c r="E35" s="213"/>
      <c r="F35" s="213"/>
    </row>
    <row r="36" spans="2:8" s="144" customFormat="1" ht="15" customHeight="1">
      <c r="B36" s="218" t="s">
        <v>217</v>
      </c>
      <c r="C36" s="213"/>
      <c r="D36" s="213"/>
      <c r="E36" s="213"/>
      <c r="F36" s="213"/>
    </row>
    <row r="37" spans="2:8" s="144" customFormat="1" ht="15" customHeight="1">
      <c r="B37" s="288" t="s">
        <v>330</v>
      </c>
      <c r="C37" s="213"/>
      <c r="D37" s="213"/>
      <c r="E37" s="213"/>
      <c r="F37" s="213"/>
    </row>
    <row r="38" spans="2:8" s="144" customFormat="1" ht="15" customHeight="1">
      <c r="B38" s="145"/>
      <c r="C38" s="213"/>
      <c r="D38" s="213"/>
      <c r="E38" s="213"/>
      <c r="F38" s="213"/>
    </row>
    <row r="39" spans="2:8" customFormat="1" ht="15" customHeight="1">
      <c r="B39" s="165" t="s">
        <v>199</v>
      </c>
      <c r="C39" s="166"/>
      <c r="D39" s="166"/>
      <c r="E39" s="166"/>
      <c r="F39" s="166"/>
      <c r="G39" s="166"/>
      <c r="H39" s="166"/>
    </row>
    <row r="40" spans="2:8" ht="15" customHeight="1">
      <c r="B40" s="234" t="e">
        <f>"1. Para preparar datos de Word: Copiar G71 en F71 y poner 'Año "&amp;TEXT(#REF!,"0000")&amp;"' en G70 y 'Año "&amp;TEXT(#REF!-1,"0000")&amp;"' en E70. Copiar en valores G26 en la celda G71 para año siguiente."</f>
        <v>#REF!</v>
      </c>
    </row>
    <row r="41" spans="2:8" ht="15" customHeight="1">
      <c r="B41" s="234" t="s">
        <v>233</v>
      </c>
    </row>
    <row r="42" spans="2:8" ht="15" customHeight="1">
      <c r="B42" s="234" t="s">
        <v>234</v>
      </c>
    </row>
    <row r="43" spans="2:8" ht="15" customHeight="1">
      <c r="B43" s="234" t="s">
        <v>235</v>
      </c>
    </row>
    <row r="45" spans="2:8" ht="15" customHeight="1">
      <c r="B45" s="165" t="s">
        <v>174</v>
      </c>
    </row>
    <row r="46" spans="2:8" ht="15" customHeight="1">
      <c r="B46" s="178" t="s">
        <v>177</v>
      </c>
      <c r="C46" s="179" t="e">
        <f>+P26/G26*100</f>
        <v>#REF!</v>
      </c>
      <c r="D46" s="179"/>
      <c r="E46" s="546" t="s">
        <v>232</v>
      </c>
      <c r="F46" s="546"/>
      <c r="G46" s="236" t="s">
        <v>331</v>
      </c>
    </row>
    <row r="47" spans="2:8" ht="15" customHeight="1">
      <c r="B47" s="178" t="s">
        <v>175</v>
      </c>
      <c r="C47" s="179" t="e">
        <f>+P26/G26*100-E47/F47*100</f>
        <v>#REF!</v>
      </c>
      <c r="D47" s="179"/>
      <c r="E47" s="235">
        <v>1033</v>
      </c>
      <c r="F47" s="235">
        <v>136091</v>
      </c>
      <c r="G47" s="235">
        <v>114876</v>
      </c>
    </row>
    <row r="48" spans="2:8" ht="15" customHeight="1">
      <c r="B48" s="178" t="s">
        <v>176</v>
      </c>
      <c r="C48" s="181" t="e">
        <f>+M26/P26*100</f>
        <v>#REF!</v>
      </c>
      <c r="D48" s="181"/>
      <c r="E48" s="180"/>
      <c r="F48" s="180"/>
    </row>
    <row r="49" s="177" customFormat="1" ht="15" customHeight="1"/>
  </sheetData>
  <mergeCells count="30">
    <mergeCell ref="S4:U4"/>
    <mergeCell ref="B21:C21"/>
    <mergeCell ref="B22:C22"/>
    <mergeCell ref="B23:C23"/>
    <mergeCell ref="B24:C24"/>
    <mergeCell ref="B15:C15"/>
    <mergeCell ref="B16:C16"/>
    <mergeCell ref="B17:C17"/>
    <mergeCell ref="B18:C18"/>
    <mergeCell ref="B19:C19"/>
    <mergeCell ref="B20:C20"/>
    <mergeCell ref="B9:C9"/>
    <mergeCell ref="B10:C10"/>
    <mergeCell ref="B11:C11"/>
    <mergeCell ref="B12:C12"/>
    <mergeCell ref="B13:C13"/>
    <mergeCell ref="B31:L31"/>
    <mergeCell ref="B32:L32"/>
    <mergeCell ref="E46:F46"/>
    <mergeCell ref="M4:O4"/>
    <mergeCell ref="P4:R4"/>
    <mergeCell ref="B25:C25"/>
    <mergeCell ref="B26:C26"/>
    <mergeCell ref="B14:C14"/>
    <mergeCell ref="D4:F4"/>
    <mergeCell ref="G4:I4"/>
    <mergeCell ref="J4:L4"/>
    <mergeCell ref="B6:C6"/>
    <mergeCell ref="B7:C7"/>
    <mergeCell ref="B8:C8"/>
  </mergeCells>
  <pageMargins left="0.7" right="0.7" top="0.75" bottom="0.75" header="0.3" footer="0.3"/>
  <pageSetup paperSize="9"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15786-67FF-45AF-9412-E983DBB8B7D2}">
  <sheetPr codeName="Hoja44">
    <tabColor rgb="FFFF0000"/>
  </sheetPr>
  <dimension ref="B1:O49"/>
  <sheetViews>
    <sheetView workbookViewId="0"/>
  </sheetViews>
  <sheetFormatPr baseColWidth="10" defaultColWidth="11.5703125" defaultRowHeight="15" customHeight="1"/>
  <cols>
    <col min="1" max="1" width="11.5703125" style="1" customWidth="1"/>
    <col min="2" max="2" width="31" style="1" customWidth="1"/>
    <col min="3" max="3" width="5.7109375" style="1" customWidth="1"/>
    <col min="4" max="16384" width="11.5703125" style="1"/>
  </cols>
  <sheetData>
    <row r="1" spans="2:15" ht="15" customHeight="1">
      <c r="B1" s="9" t="s">
        <v>213</v>
      </c>
    </row>
    <row r="2" spans="2:15" ht="15" customHeight="1">
      <c r="B2" s="10" t="e">
        <f>+#REF!</f>
        <v>#REF!</v>
      </c>
      <c r="C2" s="9"/>
    </row>
    <row r="3" spans="2:15" ht="15" customHeight="1">
      <c r="B3" s="8"/>
    </row>
    <row r="4" spans="2:15" ht="30" customHeight="1">
      <c r="B4" s="18"/>
      <c r="C4" s="119" t="s">
        <v>117</v>
      </c>
      <c r="D4" s="420" t="s">
        <v>335</v>
      </c>
      <c r="E4" s="420"/>
      <c r="F4" s="421"/>
      <c r="G4" s="547" t="s">
        <v>327</v>
      </c>
      <c r="H4" s="420"/>
      <c r="I4" s="420"/>
      <c r="J4" s="420" t="s">
        <v>325</v>
      </c>
      <c r="K4" s="420"/>
      <c r="L4" s="420"/>
      <c r="M4" s="420" t="s">
        <v>326</v>
      </c>
      <c r="N4" s="420"/>
      <c r="O4" s="421"/>
    </row>
    <row r="5" spans="2:15" ht="15" customHeight="1">
      <c r="B5" s="107" t="s">
        <v>178</v>
      </c>
      <c r="C5" s="120"/>
      <c r="D5" s="20" t="s">
        <v>75</v>
      </c>
      <c r="E5" s="20" t="s">
        <v>16</v>
      </c>
      <c r="F5" s="22" t="s">
        <v>17</v>
      </c>
      <c r="G5" s="296" t="s">
        <v>75</v>
      </c>
      <c r="H5" s="20" t="s">
        <v>16</v>
      </c>
      <c r="I5" s="20" t="s">
        <v>17</v>
      </c>
      <c r="J5" s="20" t="s">
        <v>75</v>
      </c>
      <c r="K5" s="20" t="s">
        <v>16</v>
      </c>
      <c r="L5" s="20" t="s">
        <v>17</v>
      </c>
      <c r="M5" s="20" t="s">
        <v>75</v>
      </c>
      <c r="N5" s="20" t="s">
        <v>16</v>
      </c>
      <c r="O5" s="22" t="s">
        <v>17</v>
      </c>
    </row>
    <row r="6" spans="2:15" ht="15" customHeight="1">
      <c r="B6" s="424" t="s">
        <v>1</v>
      </c>
      <c r="C6" s="425"/>
      <c r="D6" s="111" t="e">
        <f>SUM(E6:F6)</f>
        <v>#REF!</v>
      </c>
      <c r="E6" s="59" t="e">
        <f t="shared" ref="E6:E25" si="0">SUM(H6,K6,N6)</f>
        <v>#REF!</v>
      </c>
      <c r="F6" s="112" t="e">
        <f t="shared" ref="F6:F25" si="1">SUM(I6,L6,O6)</f>
        <v>#REF!</v>
      </c>
      <c r="G6" s="32" t="e">
        <f>SUM(H6:I6)</f>
        <v>#REF!</v>
      </c>
      <c r="H6" s="33" t="e">
        <f>#REF!</f>
        <v>#REF!</v>
      </c>
      <c r="I6" s="34" t="e">
        <f>#REF!</f>
        <v>#REF!</v>
      </c>
      <c r="J6" s="32" t="e">
        <f>SUM(K6:L6)</f>
        <v>#REF!</v>
      </c>
      <c r="K6" s="33" t="e">
        <f>#REF!</f>
        <v>#REF!</v>
      </c>
      <c r="L6" s="34" t="e">
        <f>#REF!</f>
        <v>#REF!</v>
      </c>
      <c r="M6" s="32" t="e">
        <f>SUM(N6:O6)</f>
        <v>#REF!</v>
      </c>
      <c r="N6" s="33" t="e">
        <f>#REF!</f>
        <v>#REF!</v>
      </c>
      <c r="O6" s="34" t="e">
        <f>#REF!</f>
        <v>#REF!</v>
      </c>
    </row>
    <row r="7" spans="2:15" ht="15" customHeight="1">
      <c r="B7" s="402" t="s">
        <v>2</v>
      </c>
      <c r="C7" s="403"/>
      <c r="D7" s="169" t="e">
        <f t="shared" ref="D7:D25" si="2">SUM(E7:F7)</f>
        <v>#REF!</v>
      </c>
      <c r="E7" s="173" t="e">
        <f t="shared" si="0"/>
        <v>#REF!</v>
      </c>
      <c r="F7" s="171" t="e">
        <f t="shared" si="1"/>
        <v>#REF!</v>
      </c>
      <c r="G7" s="176" t="e">
        <f t="shared" ref="G7:G24" si="3">SUM(H7:I7)</f>
        <v>#REF!</v>
      </c>
      <c r="H7" s="174" t="e">
        <f>#REF!</f>
        <v>#REF!</v>
      </c>
      <c r="I7" s="175" t="e">
        <f>#REF!</f>
        <v>#REF!</v>
      </c>
      <c r="J7" s="172" t="e">
        <f t="shared" ref="J7:J25" si="4">SUM(K7:L7)</f>
        <v>#REF!</v>
      </c>
      <c r="K7" s="174" t="e">
        <f>#REF!</f>
        <v>#REF!</v>
      </c>
      <c r="L7" s="175" t="e">
        <f>#REF!</f>
        <v>#REF!</v>
      </c>
      <c r="M7" s="172" t="e">
        <f t="shared" ref="M7:M25" si="5">SUM(N7:O7)</f>
        <v>#REF!</v>
      </c>
      <c r="N7" s="174" t="e">
        <f>#REF!</f>
        <v>#REF!</v>
      </c>
      <c r="O7" s="175" t="e">
        <f>#REF!</f>
        <v>#REF!</v>
      </c>
    </row>
    <row r="8" spans="2:15" ht="15" customHeight="1">
      <c r="B8" s="424" t="s">
        <v>120</v>
      </c>
      <c r="C8" s="425"/>
      <c r="D8" s="111" t="e">
        <f t="shared" si="2"/>
        <v>#REF!</v>
      </c>
      <c r="E8" s="59" t="e">
        <f t="shared" si="0"/>
        <v>#REF!</v>
      </c>
      <c r="F8" s="112" t="e">
        <f t="shared" si="1"/>
        <v>#REF!</v>
      </c>
      <c r="G8" s="32" t="e">
        <f t="shared" si="3"/>
        <v>#REF!</v>
      </c>
      <c r="H8" s="33" t="e">
        <f>#REF!</f>
        <v>#REF!</v>
      </c>
      <c r="I8" s="34" t="e">
        <f>#REF!</f>
        <v>#REF!</v>
      </c>
      <c r="J8" s="32" t="e">
        <f t="shared" si="4"/>
        <v>#REF!</v>
      </c>
      <c r="K8" s="33" t="e">
        <f>#REF!</f>
        <v>#REF!</v>
      </c>
      <c r="L8" s="34" t="e">
        <f>#REF!</f>
        <v>#REF!</v>
      </c>
      <c r="M8" s="32" t="e">
        <f t="shared" si="5"/>
        <v>#REF!</v>
      </c>
      <c r="N8" s="33" t="e">
        <f>#REF!</f>
        <v>#REF!</v>
      </c>
      <c r="O8" s="34" t="e">
        <f>#REF!</f>
        <v>#REF!</v>
      </c>
    </row>
    <row r="9" spans="2:15" ht="15" customHeight="1">
      <c r="B9" s="402" t="s">
        <v>121</v>
      </c>
      <c r="C9" s="403"/>
      <c r="D9" s="169" t="e">
        <f t="shared" si="2"/>
        <v>#REF!</v>
      </c>
      <c r="E9" s="173" t="e">
        <f t="shared" si="0"/>
        <v>#REF!</v>
      </c>
      <c r="F9" s="171" t="e">
        <f t="shared" si="1"/>
        <v>#REF!</v>
      </c>
      <c r="G9" s="176" t="e">
        <f t="shared" si="3"/>
        <v>#REF!</v>
      </c>
      <c r="H9" s="174" t="e">
        <f>#REF!</f>
        <v>#REF!</v>
      </c>
      <c r="I9" s="175" t="e">
        <f>#REF!</f>
        <v>#REF!</v>
      </c>
      <c r="J9" s="172" t="e">
        <f t="shared" si="4"/>
        <v>#REF!</v>
      </c>
      <c r="K9" s="174" t="e">
        <f>#REF!</f>
        <v>#REF!</v>
      </c>
      <c r="L9" s="175" t="e">
        <f>#REF!</f>
        <v>#REF!</v>
      </c>
      <c r="M9" s="172" t="e">
        <f t="shared" si="5"/>
        <v>#REF!</v>
      </c>
      <c r="N9" s="174" t="e">
        <f>#REF!</f>
        <v>#REF!</v>
      </c>
      <c r="O9" s="175" t="e">
        <f>#REF!</f>
        <v>#REF!</v>
      </c>
    </row>
    <row r="10" spans="2:15" ht="15" customHeight="1">
      <c r="B10" s="424" t="s">
        <v>3</v>
      </c>
      <c r="C10" s="425"/>
      <c r="D10" s="111" t="e">
        <f t="shared" si="2"/>
        <v>#REF!</v>
      </c>
      <c r="E10" s="59" t="e">
        <f t="shared" si="0"/>
        <v>#REF!</v>
      </c>
      <c r="F10" s="112" t="e">
        <f t="shared" si="1"/>
        <v>#REF!</v>
      </c>
      <c r="G10" s="32" t="e">
        <f t="shared" si="3"/>
        <v>#REF!</v>
      </c>
      <c r="H10" s="33" t="e">
        <f>#REF!</f>
        <v>#REF!</v>
      </c>
      <c r="I10" s="34" t="e">
        <f>#REF!</f>
        <v>#REF!</v>
      </c>
      <c r="J10" s="32" t="e">
        <f t="shared" si="4"/>
        <v>#REF!</v>
      </c>
      <c r="K10" s="33" t="e">
        <f>#REF!</f>
        <v>#REF!</v>
      </c>
      <c r="L10" s="34" t="e">
        <f>#REF!</f>
        <v>#REF!</v>
      </c>
      <c r="M10" s="32" t="e">
        <f t="shared" si="5"/>
        <v>#REF!</v>
      </c>
      <c r="N10" s="33" t="e">
        <f>#REF!</f>
        <v>#REF!</v>
      </c>
      <c r="O10" s="34" t="e">
        <f>#REF!</f>
        <v>#REF!</v>
      </c>
    </row>
    <row r="11" spans="2:15" ht="15" customHeight="1">
      <c r="B11" s="402" t="s">
        <v>4</v>
      </c>
      <c r="C11" s="403"/>
      <c r="D11" s="169" t="e">
        <f t="shared" si="2"/>
        <v>#REF!</v>
      </c>
      <c r="E11" s="173" t="e">
        <f t="shared" si="0"/>
        <v>#REF!</v>
      </c>
      <c r="F11" s="171" t="e">
        <f t="shared" si="1"/>
        <v>#REF!</v>
      </c>
      <c r="G11" s="176" t="e">
        <f t="shared" si="3"/>
        <v>#REF!</v>
      </c>
      <c r="H11" s="174" t="e">
        <f>#REF!</f>
        <v>#REF!</v>
      </c>
      <c r="I11" s="175" t="e">
        <f>#REF!</f>
        <v>#REF!</v>
      </c>
      <c r="J11" s="172" t="e">
        <f t="shared" si="4"/>
        <v>#REF!</v>
      </c>
      <c r="K11" s="174" t="e">
        <f>#REF!</f>
        <v>#REF!</v>
      </c>
      <c r="L11" s="175" t="e">
        <f>#REF!</f>
        <v>#REF!</v>
      </c>
      <c r="M11" s="172" t="e">
        <f t="shared" si="5"/>
        <v>#REF!</v>
      </c>
      <c r="N11" s="174" t="e">
        <f>#REF!</f>
        <v>#REF!</v>
      </c>
      <c r="O11" s="175" t="e">
        <f>#REF!</f>
        <v>#REF!</v>
      </c>
    </row>
    <row r="12" spans="2:15" ht="15" customHeight="1">
      <c r="B12" s="424" t="s">
        <v>5</v>
      </c>
      <c r="C12" s="425"/>
      <c r="D12" s="111" t="e">
        <f t="shared" si="2"/>
        <v>#REF!</v>
      </c>
      <c r="E12" s="59" t="e">
        <f t="shared" si="0"/>
        <v>#REF!</v>
      </c>
      <c r="F12" s="112" t="e">
        <f t="shared" si="1"/>
        <v>#REF!</v>
      </c>
      <c r="G12" s="32" t="e">
        <f t="shared" si="3"/>
        <v>#REF!</v>
      </c>
      <c r="H12" s="33" t="e">
        <f>#REF!</f>
        <v>#REF!</v>
      </c>
      <c r="I12" s="34" t="e">
        <f>#REF!</f>
        <v>#REF!</v>
      </c>
      <c r="J12" s="32" t="e">
        <f t="shared" si="4"/>
        <v>#REF!</v>
      </c>
      <c r="K12" s="33" t="e">
        <f>#REF!</f>
        <v>#REF!</v>
      </c>
      <c r="L12" s="34" t="e">
        <f>#REF!</f>
        <v>#REF!</v>
      </c>
      <c r="M12" s="32" t="e">
        <f t="shared" si="5"/>
        <v>#REF!</v>
      </c>
      <c r="N12" s="33" t="e">
        <f>#REF!</f>
        <v>#REF!</v>
      </c>
      <c r="O12" s="34" t="e">
        <f>#REF!</f>
        <v>#REF!</v>
      </c>
    </row>
    <row r="13" spans="2:15" ht="15" customHeight="1">
      <c r="B13" s="402" t="s">
        <v>122</v>
      </c>
      <c r="C13" s="403"/>
      <c r="D13" s="169" t="e">
        <f t="shared" si="2"/>
        <v>#REF!</v>
      </c>
      <c r="E13" s="173" t="e">
        <f t="shared" si="0"/>
        <v>#REF!</v>
      </c>
      <c r="F13" s="171" t="e">
        <f t="shared" si="1"/>
        <v>#REF!</v>
      </c>
      <c r="G13" s="176" t="e">
        <f t="shared" si="3"/>
        <v>#REF!</v>
      </c>
      <c r="H13" s="174" t="e">
        <f>#REF!</f>
        <v>#REF!</v>
      </c>
      <c r="I13" s="175" t="e">
        <f>#REF!</f>
        <v>#REF!</v>
      </c>
      <c r="J13" s="172" t="e">
        <f t="shared" si="4"/>
        <v>#REF!</v>
      </c>
      <c r="K13" s="174" t="e">
        <f>#REF!</f>
        <v>#REF!</v>
      </c>
      <c r="L13" s="175" t="e">
        <f>#REF!</f>
        <v>#REF!</v>
      </c>
      <c r="M13" s="172" t="e">
        <f t="shared" si="5"/>
        <v>#REF!</v>
      </c>
      <c r="N13" s="174" t="e">
        <f>#REF!</f>
        <v>#REF!</v>
      </c>
      <c r="O13" s="175" t="e">
        <f>#REF!</f>
        <v>#REF!</v>
      </c>
    </row>
    <row r="14" spans="2:15" ht="15" customHeight="1">
      <c r="B14" s="424" t="s">
        <v>6</v>
      </c>
      <c r="C14" s="425"/>
      <c r="D14" s="111" t="e">
        <f t="shared" si="2"/>
        <v>#REF!</v>
      </c>
      <c r="E14" s="59" t="e">
        <f t="shared" si="0"/>
        <v>#REF!</v>
      </c>
      <c r="F14" s="112" t="e">
        <f t="shared" si="1"/>
        <v>#REF!</v>
      </c>
      <c r="G14" s="32" t="e">
        <f t="shared" si="3"/>
        <v>#REF!</v>
      </c>
      <c r="H14" s="33" t="e">
        <f>#REF!</f>
        <v>#REF!</v>
      </c>
      <c r="I14" s="34" t="e">
        <f>#REF!</f>
        <v>#REF!</v>
      </c>
      <c r="J14" s="32" t="e">
        <f t="shared" si="4"/>
        <v>#REF!</v>
      </c>
      <c r="K14" s="33" t="e">
        <f>#REF!</f>
        <v>#REF!</v>
      </c>
      <c r="L14" s="34" t="e">
        <f>#REF!</f>
        <v>#REF!</v>
      </c>
      <c r="M14" s="32" t="e">
        <f t="shared" si="5"/>
        <v>#REF!</v>
      </c>
      <c r="N14" s="33" t="e">
        <f>#REF!</f>
        <v>#REF!</v>
      </c>
      <c r="O14" s="34" t="e">
        <f>#REF!</f>
        <v>#REF!</v>
      </c>
    </row>
    <row r="15" spans="2:15" ht="15" customHeight="1">
      <c r="B15" s="402" t="s">
        <v>91</v>
      </c>
      <c r="C15" s="403"/>
      <c r="D15" s="169" t="e">
        <f t="shared" si="2"/>
        <v>#REF!</v>
      </c>
      <c r="E15" s="173" t="e">
        <f t="shared" si="0"/>
        <v>#REF!</v>
      </c>
      <c r="F15" s="171" t="e">
        <f t="shared" si="1"/>
        <v>#REF!</v>
      </c>
      <c r="G15" s="176" t="e">
        <f t="shared" si="3"/>
        <v>#REF!</v>
      </c>
      <c r="H15" s="174" t="e">
        <f>#REF!</f>
        <v>#REF!</v>
      </c>
      <c r="I15" s="175" t="e">
        <f>#REF!</f>
        <v>#REF!</v>
      </c>
      <c r="J15" s="172" t="e">
        <f t="shared" si="4"/>
        <v>#REF!</v>
      </c>
      <c r="K15" s="174" t="e">
        <f>#REF!</f>
        <v>#REF!</v>
      </c>
      <c r="L15" s="175" t="e">
        <f>#REF!</f>
        <v>#REF!</v>
      </c>
      <c r="M15" s="172" t="e">
        <f t="shared" si="5"/>
        <v>#REF!</v>
      </c>
      <c r="N15" s="174" t="e">
        <f>#REF!</f>
        <v>#REF!</v>
      </c>
      <c r="O15" s="175" t="e">
        <f>#REF!</f>
        <v>#REF!</v>
      </c>
    </row>
    <row r="16" spans="2:15" ht="15" customHeight="1">
      <c r="B16" s="424" t="s">
        <v>7</v>
      </c>
      <c r="C16" s="425"/>
      <c r="D16" s="111" t="e">
        <f t="shared" si="2"/>
        <v>#REF!</v>
      </c>
      <c r="E16" s="59" t="e">
        <f t="shared" si="0"/>
        <v>#REF!</v>
      </c>
      <c r="F16" s="112" t="e">
        <f t="shared" si="1"/>
        <v>#REF!</v>
      </c>
      <c r="G16" s="32" t="e">
        <f t="shared" si="3"/>
        <v>#REF!</v>
      </c>
      <c r="H16" s="33" t="e">
        <f>#REF!</f>
        <v>#REF!</v>
      </c>
      <c r="I16" s="34" t="e">
        <f>#REF!</f>
        <v>#REF!</v>
      </c>
      <c r="J16" s="32" t="e">
        <f t="shared" si="4"/>
        <v>#REF!</v>
      </c>
      <c r="K16" s="33" t="e">
        <f>#REF!</f>
        <v>#REF!</v>
      </c>
      <c r="L16" s="34" t="e">
        <f>#REF!</f>
        <v>#REF!</v>
      </c>
      <c r="M16" s="32" t="e">
        <f t="shared" si="5"/>
        <v>#REF!</v>
      </c>
      <c r="N16" s="33" t="e">
        <f>#REF!</f>
        <v>#REF!</v>
      </c>
      <c r="O16" s="34" t="e">
        <f>#REF!</f>
        <v>#REF!</v>
      </c>
    </row>
    <row r="17" spans="2:15" ht="15" customHeight="1">
      <c r="B17" s="402" t="s">
        <v>8</v>
      </c>
      <c r="C17" s="403"/>
      <c r="D17" s="169" t="e">
        <f t="shared" si="2"/>
        <v>#REF!</v>
      </c>
      <c r="E17" s="173" t="e">
        <f t="shared" si="0"/>
        <v>#REF!</v>
      </c>
      <c r="F17" s="171" t="e">
        <f t="shared" si="1"/>
        <v>#REF!</v>
      </c>
      <c r="G17" s="176" t="e">
        <f t="shared" si="3"/>
        <v>#REF!</v>
      </c>
      <c r="H17" s="174" t="e">
        <f>#REF!</f>
        <v>#REF!</v>
      </c>
      <c r="I17" s="175" t="e">
        <f>#REF!</f>
        <v>#REF!</v>
      </c>
      <c r="J17" s="172" t="e">
        <f t="shared" si="4"/>
        <v>#REF!</v>
      </c>
      <c r="K17" s="174" t="e">
        <f>#REF!</f>
        <v>#REF!</v>
      </c>
      <c r="L17" s="175" t="e">
        <f>#REF!</f>
        <v>#REF!</v>
      </c>
      <c r="M17" s="172" t="e">
        <f t="shared" si="5"/>
        <v>#REF!</v>
      </c>
      <c r="N17" s="174" t="e">
        <f>#REF!</f>
        <v>#REF!</v>
      </c>
      <c r="O17" s="175" t="e">
        <f>#REF!</f>
        <v>#REF!</v>
      </c>
    </row>
    <row r="18" spans="2:15" ht="15" customHeight="1">
      <c r="B18" s="424" t="s">
        <v>123</v>
      </c>
      <c r="C18" s="425"/>
      <c r="D18" s="111" t="e">
        <f t="shared" si="2"/>
        <v>#REF!</v>
      </c>
      <c r="E18" s="59" t="e">
        <f t="shared" si="0"/>
        <v>#REF!</v>
      </c>
      <c r="F18" s="112" t="e">
        <f t="shared" si="1"/>
        <v>#REF!</v>
      </c>
      <c r="G18" s="32" t="e">
        <f t="shared" si="3"/>
        <v>#REF!</v>
      </c>
      <c r="H18" s="33" t="e">
        <f>#REF!</f>
        <v>#REF!</v>
      </c>
      <c r="I18" s="34" t="e">
        <f>#REF!</f>
        <v>#REF!</v>
      </c>
      <c r="J18" s="32" t="e">
        <f t="shared" si="4"/>
        <v>#REF!</v>
      </c>
      <c r="K18" s="33" t="e">
        <f>#REF!</f>
        <v>#REF!</v>
      </c>
      <c r="L18" s="34" t="e">
        <f>#REF!</f>
        <v>#REF!</v>
      </c>
      <c r="M18" s="32" t="e">
        <f t="shared" si="5"/>
        <v>#REF!</v>
      </c>
      <c r="N18" s="33" t="e">
        <f>#REF!</f>
        <v>#REF!</v>
      </c>
      <c r="O18" s="34" t="e">
        <f>#REF!</f>
        <v>#REF!</v>
      </c>
    </row>
    <row r="19" spans="2:15" ht="15" customHeight="1">
      <c r="B19" s="402" t="s">
        <v>124</v>
      </c>
      <c r="C19" s="403"/>
      <c r="D19" s="169" t="e">
        <f t="shared" si="2"/>
        <v>#REF!</v>
      </c>
      <c r="E19" s="173" t="e">
        <f t="shared" si="0"/>
        <v>#REF!</v>
      </c>
      <c r="F19" s="171" t="e">
        <f t="shared" si="1"/>
        <v>#REF!</v>
      </c>
      <c r="G19" s="176" t="e">
        <f t="shared" si="3"/>
        <v>#REF!</v>
      </c>
      <c r="H19" s="174" t="e">
        <f>#REF!</f>
        <v>#REF!</v>
      </c>
      <c r="I19" s="175" t="e">
        <f>#REF!</f>
        <v>#REF!</v>
      </c>
      <c r="J19" s="172" t="e">
        <f t="shared" si="4"/>
        <v>#REF!</v>
      </c>
      <c r="K19" s="174" t="e">
        <f>#REF!</f>
        <v>#REF!</v>
      </c>
      <c r="L19" s="175" t="e">
        <f>#REF!</f>
        <v>#REF!</v>
      </c>
      <c r="M19" s="172" t="e">
        <f t="shared" si="5"/>
        <v>#REF!</v>
      </c>
      <c r="N19" s="174" t="e">
        <f>#REF!</f>
        <v>#REF!</v>
      </c>
      <c r="O19" s="175" t="e">
        <f>#REF!</f>
        <v>#REF!</v>
      </c>
    </row>
    <row r="20" spans="2:15" ht="15" customHeight="1">
      <c r="B20" s="424" t="s">
        <v>125</v>
      </c>
      <c r="C20" s="425"/>
      <c r="D20" s="111" t="e">
        <f t="shared" si="2"/>
        <v>#REF!</v>
      </c>
      <c r="E20" s="59" t="e">
        <f t="shared" si="0"/>
        <v>#REF!</v>
      </c>
      <c r="F20" s="112" t="e">
        <f t="shared" si="1"/>
        <v>#REF!</v>
      </c>
      <c r="G20" s="32" t="e">
        <f t="shared" si="3"/>
        <v>#REF!</v>
      </c>
      <c r="H20" s="33" t="e">
        <f>#REF!</f>
        <v>#REF!</v>
      </c>
      <c r="I20" s="34" t="e">
        <f>#REF!</f>
        <v>#REF!</v>
      </c>
      <c r="J20" s="32" t="e">
        <f t="shared" si="4"/>
        <v>#REF!</v>
      </c>
      <c r="K20" s="33" t="e">
        <f>#REF!</f>
        <v>#REF!</v>
      </c>
      <c r="L20" s="34" t="e">
        <f>#REF!</f>
        <v>#REF!</v>
      </c>
      <c r="M20" s="32" t="e">
        <f t="shared" si="5"/>
        <v>#REF!</v>
      </c>
      <c r="N20" s="33" t="e">
        <f>#REF!</f>
        <v>#REF!</v>
      </c>
      <c r="O20" s="34" t="e">
        <f>#REF!</f>
        <v>#REF!</v>
      </c>
    </row>
    <row r="21" spans="2:15" ht="15" customHeight="1">
      <c r="B21" s="402" t="s">
        <v>9</v>
      </c>
      <c r="C21" s="403"/>
      <c r="D21" s="169" t="e">
        <f t="shared" si="2"/>
        <v>#REF!</v>
      </c>
      <c r="E21" s="173" t="e">
        <f t="shared" si="0"/>
        <v>#REF!</v>
      </c>
      <c r="F21" s="171" t="e">
        <f t="shared" si="1"/>
        <v>#REF!</v>
      </c>
      <c r="G21" s="176" t="e">
        <f t="shared" si="3"/>
        <v>#REF!</v>
      </c>
      <c r="H21" s="174" t="e">
        <f>#REF!</f>
        <v>#REF!</v>
      </c>
      <c r="I21" s="175" t="e">
        <f>#REF!</f>
        <v>#REF!</v>
      </c>
      <c r="J21" s="172" t="e">
        <f t="shared" si="4"/>
        <v>#REF!</v>
      </c>
      <c r="K21" s="174" t="e">
        <f>#REF!</f>
        <v>#REF!</v>
      </c>
      <c r="L21" s="175" t="e">
        <f>#REF!</f>
        <v>#REF!</v>
      </c>
      <c r="M21" s="172" t="e">
        <f t="shared" si="5"/>
        <v>#REF!</v>
      </c>
      <c r="N21" s="174" t="e">
        <f>#REF!</f>
        <v>#REF!</v>
      </c>
      <c r="O21" s="175" t="e">
        <f>#REF!</f>
        <v>#REF!</v>
      </c>
    </row>
    <row r="22" spans="2:15" ht="15" customHeight="1">
      <c r="B22" s="424" t="s">
        <v>126</v>
      </c>
      <c r="C22" s="425"/>
      <c r="D22" s="111" t="e">
        <f t="shared" si="2"/>
        <v>#REF!</v>
      </c>
      <c r="E22" s="59" t="e">
        <f t="shared" si="0"/>
        <v>#REF!</v>
      </c>
      <c r="F22" s="112" t="e">
        <f t="shared" si="1"/>
        <v>#REF!</v>
      </c>
      <c r="G22" s="32" t="e">
        <f t="shared" si="3"/>
        <v>#REF!</v>
      </c>
      <c r="H22" s="33" t="e">
        <f>#REF!</f>
        <v>#REF!</v>
      </c>
      <c r="I22" s="34" t="e">
        <f>#REF!</f>
        <v>#REF!</v>
      </c>
      <c r="J22" s="32" t="e">
        <f t="shared" si="4"/>
        <v>#REF!</v>
      </c>
      <c r="K22" s="33" t="e">
        <f>#REF!</f>
        <v>#REF!</v>
      </c>
      <c r="L22" s="34" t="e">
        <f>#REF!</f>
        <v>#REF!</v>
      </c>
      <c r="M22" s="32" t="e">
        <f t="shared" si="5"/>
        <v>#REF!</v>
      </c>
      <c r="N22" s="33" t="e">
        <f>#REF!</f>
        <v>#REF!</v>
      </c>
      <c r="O22" s="34" t="e">
        <f>#REF!</f>
        <v>#REF!</v>
      </c>
    </row>
    <row r="23" spans="2:15" ht="15" customHeight="1">
      <c r="B23" s="402" t="s">
        <v>11</v>
      </c>
      <c r="C23" s="403"/>
      <c r="D23" s="169" t="e">
        <f t="shared" si="2"/>
        <v>#REF!</v>
      </c>
      <c r="E23" s="173" t="e">
        <f t="shared" si="0"/>
        <v>#REF!</v>
      </c>
      <c r="F23" s="171" t="e">
        <f t="shared" si="1"/>
        <v>#REF!</v>
      </c>
      <c r="G23" s="176" t="e">
        <f t="shared" si="3"/>
        <v>#REF!</v>
      </c>
      <c r="H23" s="174" t="e">
        <f>#REF!</f>
        <v>#REF!</v>
      </c>
      <c r="I23" s="175" t="e">
        <f>#REF!</f>
        <v>#REF!</v>
      </c>
      <c r="J23" s="172" t="e">
        <f t="shared" si="4"/>
        <v>#REF!</v>
      </c>
      <c r="K23" s="174" t="e">
        <f>#REF!</f>
        <v>#REF!</v>
      </c>
      <c r="L23" s="175" t="e">
        <f>#REF!</f>
        <v>#REF!</v>
      </c>
      <c r="M23" s="172" t="e">
        <f t="shared" si="5"/>
        <v>#REF!</v>
      </c>
      <c r="N23" s="174" t="e">
        <f>#REF!</f>
        <v>#REF!</v>
      </c>
      <c r="O23" s="175" t="e">
        <f>#REF!</f>
        <v>#REF!</v>
      </c>
    </row>
    <row r="24" spans="2:15" ht="15" customHeight="1">
      <c r="B24" s="424" t="s">
        <v>12</v>
      </c>
      <c r="C24" s="425"/>
      <c r="D24" s="111" t="e">
        <f t="shared" si="2"/>
        <v>#REF!</v>
      </c>
      <c r="E24" s="59" t="e">
        <f t="shared" si="0"/>
        <v>#REF!</v>
      </c>
      <c r="F24" s="112" t="e">
        <f t="shared" si="1"/>
        <v>#REF!</v>
      </c>
      <c r="G24" s="32" t="e">
        <f t="shared" si="3"/>
        <v>#REF!</v>
      </c>
      <c r="H24" s="33" t="e">
        <f>#REF!</f>
        <v>#REF!</v>
      </c>
      <c r="I24" s="34" t="e">
        <f>#REF!</f>
        <v>#REF!</v>
      </c>
      <c r="J24" s="32" t="e">
        <f t="shared" si="4"/>
        <v>#REF!</v>
      </c>
      <c r="K24" s="33" t="e">
        <f>#REF!</f>
        <v>#REF!</v>
      </c>
      <c r="L24" s="34" t="e">
        <f>#REF!</f>
        <v>#REF!</v>
      </c>
      <c r="M24" s="32" t="e">
        <f t="shared" si="5"/>
        <v>#REF!</v>
      </c>
      <c r="N24" s="33" t="e">
        <f>#REF!</f>
        <v>#REF!</v>
      </c>
      <c r="O24" s="34" t="e">
        <f>#REF!</f>
        <v>#REF!</v>
      </c>
    </row>
    <row r="25" spans="2:15" ht="15" customHeight="1">
      <c r="B25" s="402" t="s">
        <v>13</v>
      </c>
      <c r="C25" s="403"/>
      <c r="D25" s="169" t="e">
        <f t="shared" si="2"/>
        <v>#REF!</v>
      </c>
      <c r="E25" s="173" t="e">
        <f t="shared" si="0"/>
        <v>#REF!</v>
      </c>
      <c r="F25" s="171" t="e">
        <f t="shared" si="1"/>
        <v>#REF!</v>
      </c>
      <c r="G25" s="176" t="e">
        <f>SUM(H25:I25)</f>
        <v>#REF!</v>
      </c>
      <c r="H25" s="174" t="e">
        <f>#REF!</f>
        <v>#REF!</v>
      </c>
      <c r="I25" s="175" t="e">
        <f>#REF!</f>
        <v>#REF!</v>
      </c>
      <c r="J25" s="172" t="e">
        <f t="shared" si="4"/>
        <v>#REF!</v>
      </c>
      <c r="K25" s="174" t="e">
        <f>#REF!</f>
        <v>#REF!</v>
      </c>
      <c r="L25" s="175" t="e">
        <f>#REF!</f>
        <v>#REF!</v>
      </c>
      <c r="M25" s="172" t="e">
        <f t="shared" si="5"/>
        <v>#REF!</v>
      </c>
      <c r="N25" s="174" t="e">
        <f>#REF!</f>
        <v>#REF!</v>
      </c>
      <c r="O25" s="175" t="e">
        <f>#REF!</f>
        <v>#REF!</v>
      </c>
    </row>
    <row r="26" spans="2:15" ht="15" customHeight="1">
      <c r="B26" s="404" t="s">
        <v>127</v>
      </c>
      <c r="C26" s="405"/>
      <c r="D26" s="24" t="e">
        <f t="shared" ref="D26" si="6">SUM(D6:D25)</f>
        <v>#REF!</v>
      </c>
      <c r="E26" s="24" t="e">
        <f>SUM(E6:E25)</f>
        <v>#REF!</v>
      </c>
      <c r="F26" s="25" t="e">
        <f t="shared" ref="F26:O26" si="7">SUM(F6:F25)</f>
        <v>#REF!</v>
      </c>
      <c r="G26" s="37" t="e">
        <f t="shared" si="7"/>
        <v>#REF!</v>
      </c>
      <c r="H26" s="38" t="e">
        <f t="shared" si="7"/>
        <v>#REF!</v>
      </c>
      <c r="I26" s="38" t="e">
        <f t="shared" si="7"/>
        <v>#REF!</v>
      </c>
      <c r="J26" s="37" t="e">
        <f t="shared" si="7"/>
        <v>#REF!</v>
      </c>
      <c r="K26" s="38" t="e">
        <f t="shared" si="7"/>
        <v>#REF!</v>
      </c>
      <c r="L26" s="38" t="e">
        <f t="shared" si="7"/>
        <v>#REF!</v>
      </c>
      <c r="M26" s="37" t="e">
        <f t="shared" si="7"/>
        <v>#REF!</v>
      </c>
      <c r="N26" s="38" t="e">
        <f t="shared" si="7"/>
        <v>#REF!</v>
      </c>
      <c r="O26" s="299" t="e">
        <f t="shared" si="7"/>
        <v>#REF!</v>
      </c>
    </row>
    <row r="28" spans="2:15" ht="15" customHeight="1">
      <c r="B28" s="17" t="s">
        <v>193</v>
      </c>
    </row>
    <row r="29" spans="2:15" s="163" customFormat="1" ht="15" customHeight="1">
      <c r="C29" s="164"/>
    </row>
    <row r="30" spans="2:15" s="144" customFormat="1" ht="15" customHeight="1">
      <c r="B30" s="212" t="s">
        <v>220</v>
      </c>
      <c r="C30" s="213"/>
    </row>
    <row r="31" spans="2:15" s="144" customFormat="1" ht="30" customHeight="1">
      <c r="B31" s="544" t="s">
        <v>328</v>
      </c>
      <c r="C31" s="545"/>
      <c r="D31" s="545"/>
      <c r="E31" s="545"/>
      <c r="F31" s="545"/>
      <c r="G31" s="545"/>
      <c r="H31" s="545"/>
    </row>
    <row r="32" spans="2:15" s="144" customFormat="1" ht="30" customHeight="1">
      <c r="B32" s="544" t="s">
        <v>329</v>
      </c>
      <c r="C32" s="545"/>
      <c r="D32" s="545"/>
      <c r="E32" s="545"/>
      <c r="F32" s="545"/>
      <c r="G32" s="545"/>
      <c r="H32" s="545"/>
    </row>
    <row r="33" spans="2:3" s="144" customFormat="1" ht="15" customHeight="1">
      <c r="B33" s="218" t="s">
        <v>222</v>
      </c>
      <c r="C33" s="213"/>
    </row>
    <row r="34" spans="2:3" s="144" customFormat="1" ht="15" customHeight="1">
      <c r="B34" s="218" t="s">
        <v>211</v>
      </c>
      <c r="C34" s="213"/>
    </row>
    <row r="35" spans="2:3" s="144" customFormat="1" ht="15" customHeight="1">
      <c r="B35" s="289" t="s">
        <v>332</v>
      </c>
      <c r="C35" s="213"/>
    </row>
    <row r="36" spans="2:3" s="144" customFormat="1" ht="15" customHeight="1">
      <c r="B36" s="218" t="s">
        <v>217</v>
      </c>
      <c r="C36" s="213"/>
    </row>
    <row r="37" spans="2:3" s="144" customFormat="1" ht="15" customHeight="1">
      <c r="B37" s="288" t="s">
        <v>330</v>
      </c>
      <c r="C37" s="213"/>
    </row>
    <row r="38" spans="2:3" s="144" customFormat="1" ht="15" customHeight="1">
      <c r="B38" s="145"/>
      <c r="C38" s="213"/>
    </row>
    <row r="39" spans="2:3" customFormat="1" ht="15" customHeight="1">
      <c r="B39" s="165" t="s">
        <v>199</v>
      </c>
      <c r="C39" s="166"/>
    </row>
    <row r="40" spans="2:3" ht="15" customHeight="1">
      <c r="B40" s="234" t="e">
        <f>"1. Para preparar datos de Word: Copiar G71 en F71 y poner 'Año "&amp;TEXT(#REF!,"0000")&amp;"' en G70 y 'Año "&amp;TEXT(#REF!-1,"0000")&amp;"' en E70. Copiar en valores G26 en la celda G71 para año siguiente."</f>
        <v>#REF!</v>
      </c>
    </row>
    <row r="41" spans="2:3" ht="15" customHeight="1">
      <c r="B41" s="234" t="s">
        <v>233</v>
      </c>
    </row>
    <row r="42" spans="2:3" ht="15" customHeight="1">
      <c r="B42" s="234" t="s">
        <v>234</v>
      </c>
    </row>
    <row r="43" spans="2:3" ht="15" customHeight="1">
      <c r="B43" s="234" t="s">
        <v>235</v>
      </c>
    </row>
    <row r="45" spans="2:3" ht="15" customHeight="1">
      <c r="B45" s="165" t="s">
        <v>174</v>
      </c>
    </row>
    <row r="46" spans="2:3" ht="15" customHeight="1">
      <c r="B46" s="178" t="s">
        <v>177</v>
      </c>
    </row>
    <row r="47" spans="2:3" ht="15" customHeight="1">
      <c r="B47" s="178" t="s">
        <v>175</v>
      </c>
    </row>
    <row r="48" spans="2:3" ht="15" customHeight="1">
      <c r="B48" s="178" t="s">
        <v>176</v>
      </c>
    </row>
    <row r="49" s="177" customFormat="1" ht="15" customHeight="1"/>
  </sheetData>
  <mergeCells count="27">
    <mergeCell ref="B26:C26"/>
    <mergeCell ref="B31:H31"/>
    <mergeCell ref="B32:H32"/>
    <mergeCell ref="B20:C20"/>
    <mergeCell ref="B21:C21"/>
    <mergeCell ref="B22:C22"/>
    <mergeCell ref="B23:C23"/>
    <mergeCell ref="B24:C24"/>
    <mergeCell ref="B25:C25"/>
    <mergeCell ref="B19:C19"/>
    <mergeCell ref="B8:C8"/>
    <mergeCell ref="B9:C9"/>
    <mergeCell ref="B10:C10"/>
    <mergeCell ref="B11:C11"/>
    <mergeCell ref="B12:C12"/>
    <mergeCell ref="B13:C13"/>
    <mergeCell ref="B14:C14"/>
    <mergeCell ref="B15:C15"/>
    <mergeCell ref="B16:C16"/>
    <mergeCell ref="B17:C17"/>
    <mergeCell ref="B18:C18"/>
    <mergeCell ref="B7:C7"/>
    <mergeCell ref="D4:F4"/>
    <mergeCell ref="G4:I4"/>
    <mergeCell ref="J4:L4"/>
    <mergeCell ref="M4:O4"/>
    <mergeCell ref="B6:C6"/>
  </mergeCells>
  <pageMargins left="0.7" right="0.7" top="0.75" bottom="0.75" header="0.3" footer="0.3"/>
  <pageSetup paperSize="9" orientation="portrait" r:id="rId1"/>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45">
    <tabColor rgb="FFFF0000"/>
  </sheetPr>
  <dimension ref="B1:N73"/>
  <sheetViews>
    <sheetView workbookViewId="0"/>
  </sheetViews>
  <sheetFormatPr baseColWidth="10" defaultColWidth="11.5703125" defaultRowHeight="15" customHeight="1"/>
  <cols>
    <col min="1" max="1" width="11.5703125" style="1" customWidth="1"/>
    <col min="2" max="2" width="31" style="1" customWidth="1"/>
    <col min="3" max="3" width="5.7109375" style="1" customWidth="1"/>
    <col min="4" max="9" width="11.7109375" style="1" customWidth="1"/>
    <col min="10" max="16384" width="11.5703125" style="1"/>
  </cols>
  <sheetData>
    <row r="1" spans="2:9" ht="15" customHeight="1">
      <c r="B1" s="9" t="s">
        <v>213</v>
      </c>
      <c r="F1" s="5"/>
    </row>
    <row r="2" spans="2:9" ht="15" customHeight="1">
      <c r="B2" s="10" t="e">
        <f>+#REF!</f>
        <v>#REF!</v>
      </c>
      <c r="C2" s="9"/>
      <c r="D2" s="9"/>
      <c r="E2" s="9"/>
      <c r="F2" s="9"/>
      <c r="G2" s="9"/>
      <c r="H2" s="9"/>
      <c r="I2" s="9"/>
    </row>
    <row r="3" spans="2:9" ht="15" customHeight="1">
      <c r="B3" s="8"/>
    </row>
    <row r="4" spans="2:9" ht="15" customHeight="1">
      <c r="B4" s="18"/>
      <c r="C4" s="119" t="s">
        <v>117</v>
      </c>
      <c r="D4" s="422" t="s">
        <v>118</v>
      </c>
      <c r="E4" s="422"/>
      <c r="F4" s="423"/>
      <c r="G4" s="423" t="s">
        <v>119</v>
      </c>
      <c r="H4" s="422"/>
      <c r="I4" s="548"/>
    </row>
    <row r="5" spans="2:9" ht="15" customHeight="1">
      <c r="B5" s="107" t="s">
        <v>178</v>
      </c>
      <c r="C5" s="120"/>
      <c r="D5" s="21" t="s">
        <v>75</v>
      </c>
      <c r="E5" s="20" t="s">
        <v>16</v>
      </c>
      <c r="F5" s="20" t="s">
        <v>17</v>
      </c>
      <c r="G5" s="21" t="s">
        <v>75</v>
      </c>
      <c r="H5" s="20" t="s">
        <v>16</v>
      </c>
      <c r="I5" s="22" t="s">
        <v>17</v>
      </c>
    </row>
    <row r="6" spans="2:9" ht="15" customHeight="1">
      <c r="B6" s="424" t="s">
        <v>1</v>
      </c>
      <c r="C6" s="425"/>
      <c r="D6" s="111" t="e">
        <f>SUM(E6:F6)</f>
        <v>#REF!</v>
      </c>
      <c r="E6" s="59" t="e">
        <f>#REF!</f>
        <v>#REF!</v>
      </c>
      <c r="F6" s="112" t="e">
        <f>#REF!</f>
        <v>#REF!</v>
      </c>
      <c r="G6" s="111" t="e">
        <f>SUM(H6:I6)</f>
        <v>#REF!</v>
      </c>
      <c r="H6" s="59" t="e">
        <f>#REF!</f>
        <v>#REF!</v>
      </c>
      <c r="I6" s="112" t="e">
        <f>#REF!</f>
        <v>#REF!</v>
      </c>
    </row>
    <row r="7" spans="2:9" ht="15" customHeight="1">
      <c r="B7" s="402" t="s">
        <v>2</v>
      </c>
      <c r="C7" s="403"/>
      <c r="D7" s="169" t="e">
        <f t="shared" ref="D7:D25" si="0">SUM(E7:F7)</f>
        <v>#REF!</v>
      </c>
      <c r="E7" s="170" t="e">
        <f>#REF!</f>
        <v>#REF!</v>
      </c>
      <c r="F7" s="233" t="e">
        <f>#REF!</f>
        <v>#REF!</v>
      </c>
      <c r="G7" s="169" t="e">
        <f t="shared" ref="G7:G25" si="1">SUM(H7:I7)</f>
        <v>#REF!</v>
      </c>
      <c r="H7" s="173" t="e">
        <f>#REF!</f>
        <v>#REF!</v>
      </c>
      <c r="I7" s="171" t="e">
        <f>#REF!</f>
        <v>#REF!</v>
      </c>
    </row>
    <row r="8" spans="2:9" ht="15" customHeight="1">
      <c r="B8" s="424" t="s">
        <v>120</v>
      </c>
      <c r="C8" s="425"/>
      <c r="D8" s="111" t="e">
        <f t="shared" si="0"/>
        <v>#REF!</v>
      </c>
      <c r="E8" s="59" t="e">
        <f>#REF!</f>
        <v>#REF!</v>
      </c>
      <c r="F8" s="112" t="e">
        <f>#REF!</f>
        <v>#REF!</v>
      </c>
      <c r="G8" s="111" t="e">
        <f t="shared" si="1"/>
        <v>#REF!</v>
      </c>
      <c r="H8" s="59" t="e">
        <f>#REF!</f>
        <v>#REF!</v>
      </c>
      <c r="I8" s="112" t="e">
        <f>#REF!</f>
        <v>#REF!</v>
      </c>
    </row>
    <row r="9" spans="2:9" ht="15" customHeight="1">
      <c r="B9" s="402" t="s">
        <v>121</v>
      </c>
      <c r="C9" s="403"/>
      <c r="D9" s="169" t="e">
        <f t="shared" si="0"/>
        <v>#REF!</v>
      </c>
      <c r="E9" s="170" t="e">
        <f>#REF!</f>
        <v>#REF!</v>
      </c>
      <c r="F9" s="233" t="e">
        <f>#REF!</f>
        <v>#REF!</v>
      </c>
      <c r="G9" s="169" t="e">
        <f t="shared" si="1"/>
        <v>#REF!</v>
      </c>
      <c r="H9" s="173" t="e">
        <f>#REF!</f>
        <v>#REF!</v>
      </c>
      <c r="I9" s="171" t="e">
        <f>#REF!</f>
        <v>#REF!</v>
      </c>
    </row>
    <row r="10" spans="2:9" ht="15" customHeight="1">
      <c r="B10" s="424" t="s">
        <v>3</v>
      </c>
      <c r="C10" s="425"/>
      <c r="D10" s="111" t="e">
        <f t="shared" si="0"/>
        <v>#REF!</v>
      </c>
      <c r="E10" s="59" t="e">
        <f>#REF!</f>
        <v>#REF!</v>
      </c>
      <c r="F10" s="112" t="e">
        <f>#REF!</f>
        <v>#REF!</v>
      </c>
      <c r="G10" s="111" t="e">
        <f t="shared" si="1"/>
        <v>#REF!</v>
      </c>
      <c r="H10" s="59" t="e">
        <f>#REF!</f>
        <v>#REF!</v>
      </c>
      <c r="I10" s="112" t="e">
        <f>#REF!</f>
        <v>#REF!</v>
      </c>
    </row>
    <row r="11" spans="2:9" ht="15" customHeight="1">
      <c r="B11" s="402" t="s">
        <v>4</v>
      </c>
      <c r="C11" s="403"/>
      <c r="D11" s="169" t="e">
        <f t="shared" si="0"/>
        <v>#REF!</v>
      </c>
      <c r="E11" s="170" t="e">
        <f>#REF!</f>
        <v>#REF!</v>
      </c>
      <c r="F11" s="233" t="e">
        <f>#REF!</f>
        <v>#REF!</v>
      </c>
      <c r="G11" s="169" t="e">
        <f t="shared" si="1"/>
        <v>#REF!</v>
      </c>
      <c r="H11" s="173" t="e">
        <f>#REF!</f>
        <v>#REF!</v>
      </c>
      <c r="I11" s="171" t="e">
        <f>#REF!</f>
        <v>#REF!</v>
      </c>
    </row>
    <row r="12" spans="2:9" ht="15" customHeight="1">
      <c r="B12" s="424" t="s">
        <v>5</v>
      </c>
      <c r="C12" s="425"/>
      <c r="D12" s="111" t="e">
        <f t="shared" si="0"/>
        <v>#REF!</v>
      </c>
      <c r="E12" s="59" t="e">
        <f>#REF!</f>
        <v>#REF!</v>
      </c>
      <c r="F12" s="112" t="e">
        <f>#REF!</f>
        <v>#REF!</v>
      </c>
      <c r="G12" s="111" t="e">
        <f t="shared" si="1"/>
        <v>#REF!</v>
      </c>
      <c r="H12" s="59" t="e">
        <f>#REF!</f>
        <v>#REF!</v>
      </c>
      <c r="I12" s="112" t="e">
        <f>#REF!</f>
        <v>#REF!</v>
      </c>
    </row>
    <row r="13" spans="2:9" ht="15" customHeight="1">
      <c r="B13" s="402" t="s">
        <v>122</v>
      </c>
      <c r="C13" s="403"/>
      <c r="D13" s="169" t="e">
        <f t="shared" si="0"/>
        <v>#REF!</v>
      </c>
      <c r="E13" s="170" t="e">
        <f>#REF!</f>
        <v>#REF!</v>
      </c>
      <c r="F13" s="233" t="e">
        <f>#REF!</f>
        <v>#REF!</v>
      </c>
      <c r="G13" s="169" t="e">
        <f t="shared" si="1"/>
        <v>#REF!</v>
      </c>
      <c r="H13" s="173" t="e">
        <f>#REF!</f>
        <v>#REF!</v>
      </c>
      <c r="I13" s="171" t="e">
        <f>#REF!</f>
        <v>#REF!</v>
      </c>
    </row>
    <row r="14" spans="2:9" ht="15" customHeight="1">
      <c r="B14" s="424" t="s">
        <v>6</v>
      </c>
      <c r="C14" s="425"/>
      <c r="D14" s="111" t="e">
        <f t="shared" si="0"/>
        <v>#REF!</v>
      </c>
      <c r="E14" s="59" t="e">
        <f>#REF!</f>
        <v>#REF!</v>
      </c>
      <c r="F14" s="112" t="e">
        <f>#REF!</f>
        <v>#REF!</v>
      </c>
      <c r="G14" s="111" t="e">
        <f t="shared" si="1"/>
        <v>#REF!</v>
      </c>
      <c r="H14" s="59" t="e">
        <f>#REF!</f>
        <v>#REF!</v>
      </c>
      <c r="I14" s="112" t="e">
        <f>#REF!</f>
        <v>#REF!</v>
      </c>
    </row>
    <row r="15" spans="2:9" ht="15" customHeight="1">
      <c r="B15" s="402" t="s">
        <v>91</v>
      </c>
      <c r="C15" s="403"/>
      <c r="D15" s="169" t="e">
        <f t="shared" si="0"/>
        <v>#REF!</v>
      </c>
      <c r="E15" s="170" t="e">
        <f>#REF!</f>
        <v>#REF!</v>
      </c>
      <c r="F15" s="233" t="e">
        <f>#REF!</f>
        <v>#REF!</v>
      </c>
      <c r="G15" s="169" t="e">
        <f t="shared" si="1"/>
        <v>#REF!</v>
      </c>
      <c r="H15" s="173" t="e">
        <f>#REF!</f>
        <v>#REF!</v>
      </c>
      <c r="I15" s="171" t="e">
        <f>#REF!</f>
        <v>#REF!</v>
      </c>
    </row>
    <row r="16" spans="2:9" ht="15" customHeight="1">
      <c r="B16" s="424" t="s">
        <v>7</v>
      </c>
      <c r="C16" s="425"/>
      <c r="D16" s="111" t="e">
        <f t="shared" si="0"/>
        <v>#REF!</v>
      </c>
      <c r="E16" s="59" t="e">
        <f>#REF!</f>
        <v>#REF!</v>
      </c>
      <c r="F16" s="112" t="e">
        <f>#REF!</f>
        <v>#REF!</v>
      </c>
      <c r="G16" s="111" t="e">
        <f t="shared" si="1"/>
        <v>#REF!</v>
      </c>
      <c r="H16" s="59" t="e">
        <f>#REF!</f>
        <v>#REF!</v>
      </c>
      <c r="I16" s="112" t="e">
        <f>#REF!</f>
        <v>#REF!</v>
      </c>
    </row>
    <row r="17" spans="2:9" ht="15" customHeight="1">
      <c r="B17" s="402" t="s">
        <v>8</v>
      </c>
      <c r="C17" s="403"/>
      <c r="D17" s="169" t="e">
        <f t="shared" si="0"/>
        <v>#REF!</v>
      </c>
      <c r="E17" s="170" t="e">
        <f>#REF!</f>
        <v>#REF!</v>
      </c>
      <c r="F17" s="233" t="e">
        <f>#REF!</f>
        <v>#REF!</v>
      </c>
      <c r="G17" s="169" t="e">
        <f t="shared" si="1"/>
        <v>#REF!</v>
      </c>
      <c r="H17" s="173" t="e">
        <f>#REF!</f>
        <v>#REF!</v>
      </c>
      <c r="I17" s="171" t="e">
        <f>#REF!</f>
        <v>#REF!</v>
      </c>
    </row>
    <row r="18" spans="2:9" ht="15" customHeight="1">
      <c r="B18" s="424" t="s">
        <v>123</v>
      </c>
      <c r="C18" s="425"/>
      <c r="D18" s="111" t="e">
        <f t="shared" si="0"/>
        <v>#REF!</v>
      </c>
      <c r="E18" s="59" t="e">
        <f>#REF!</f>
        <v>#REF!</v>
      </c>
      <c r="F18" s="112" t="e">
        <f>#REF!</f>
        <v>#REF!</v>
      </c>
      <c r="G18" s="111" t="e">
        <f t="shared" si="1"/>
        <v>#REF!</v>
      </c>
      <c r="H18" s="59" t="e">
        <f>#REF!</f>
        <v>#REF!</v>
      </c>
      <c r="I18" s="112" t="e">
        <f>#REF!</f>
        <v>#REF!</v>
      </c>
    </row>
    <row r="19" spans="2:9" ht="15" customHeight="1">
      <c r="B19" s="402" t="s">
        <v>124</v>
      </c>
      <c r="C19" s="403"/>
      <c r="D19" s="169" t="e">
        <f t="shared" si="0"/>
        <v>#REF!</v>
      </c>
      <c r="E19" s="170" t="e">
        <f>#REF!</f>
        <v>#REF!</v>
      </c>
      <c r="F19" s="233" t="e">
        <f>#REF!</f>
        <v>#REF!</v>
      </c>
      <c r="G19" s="169" t="e">
        <f t="shared" si="1"/>
        <v>#REF!</v>
      </c>
      <c r="H19" s="173" t="e">
        <f>#REF!</f>
        <v>#REF!</v>
      </c>
      <c r="I19" s="171" t="e">
        <f>#REF!</f>
        <v>#REF!</v>
      </c>
    </row>
    <row r="20" spans="2:9" ht="15" customHeight="1">
      <c r="B20" s="424" t="s">
        <v>125</v>
      </c>
      <c r="C20" s="425"/>
      <c r="D20" s="111" t="e">
        <f t="shared" si="0"/>
        <v>#REF!</v>
      </c>
      <c r="E20" s="59" t="e">
        <f>#REF!</f>
        <v>#REF!</v>
      </c>
      <c r="F20" s="112" t="e">
        <f>#REF!</f>
        <v>#REF!</v>
      </c>
      <c r="G20" s="111" t="e">
        <f t="shared" si="1"/>
        <v>#REF!</v>
      </c>
      <c r="H20" s="59" t="e">
        <f>#REF!</f>
        <v>#REF!</v>
      </c>
      <c r="I20" s="112" t="e">
        <f>#REF!</f>
        <v>#REF!</v>
      </c>
    </row>
    <row r="21" spans="2:9" ht="15" customHeight="1">
      <c r="B21" s="402" t="s">
        <v>9</v>
      </c>
      <c r="C21" s="403"/>
      <c r="D21" s="169" t="e">
        <f t="shared" si="0"/>
        <v>#REF!</v>
      </c>
      <c r="E21" s="170" t="e">
        <f>#REF!</f>
        <v>#REF!</v>
      </c>
      <c r="F21" s="233" t="e">
        <f>#REF!</f>
        <v>#REF!</v>
      </c>
      <c r="G21" s="169" t="e">
        <f t="shared" si="1"/>
        <v>#REF!</v>
      </c>
      <c r="H21" s="173" t="e">
        <f>#REF!</f>
        <v>#REF!</v>
      </c>
      <c r="I21" s="171" t="e">
        <f>#REF!</f>
        <v>#REF!</v>
      </c>
    </row>
    <row r="22" spans="2:9" ht="15" customHeight="1">
      <c r="B22" s="424" t="s">
        <v>126</v>
      </c>
      <c r="C22" s="425"/>
      <c r="D22" s="111" t="e">
        <f t="shared" si="0"/>
        <v>#REF!</v>
      </c>
      <c r="E22" s="59" t="e">
        <f>#REF!</f>
        <v>#REF!</v>
      </c>
      <c r="F22" s="112" t="e">
        <f>#REF!</f>
        <v>#REF!</v>
      </c>
      <c r="G22" s="111" t="e">
        <f t="shared" si="1"/>
        <v>#REF!</v>
      </c>
      <c r="H22" s="59" t="e">
        <f>#REF!</f>
        <v>#REF!</v>
      </c>
      <c r="I22" s="112" t="e">
        <f>#REF!</f>
        <v>#REF!</v>
      </c>
    </row>
    <row r="23" spans="2:9" ht="15" customHeight="1">
      <c r="B23" s="402" t="s">
        <v>11</v>
      </c>
      <c r="C23" s="403"/>
      <c r="D23" s="169" t="e">
        <f t="shared" si="0"/>
        <v>#REF!</v>
      </c>
      <c r="E23" s="170" t="e">
        <f>#REF!</f>
        <v>#REF!</v>
      </c>
      <c r="F23" s="233" t="e">
        <f>#REF!</f>
        <v>#REF!</v>
      </c>
      <c r="G23" s="169" t="e">
        <f t="shared" si="1"/>
        <v>#REF!</v>
      </c>
      <c r="H23" s="173" t="e">
        <f>#REF!</f>
        <v>#REF!</v>
      </c>
      <c r="I23" s="171" t="e">
        <f>#REF!</f>
        <v>#REF!</v>
      </c>
    </row>
    <row r="24" spans="2:9" ht="15" customHeight="1">
      <c r="B24" s="424" t="s">
        <v>12</v>
      </c>
      <c r="C24" s="425"/>
      <c r="D24" s="111" t="e">
        <f t="shared" si="0"/>
        <v>#REF!</v>
      </c>
      <c r="E24" s="59" t="e">
        <f>#REF!</f>
        <v>#REF!</v>
      </c>
      <c r="F24" s="112" t="e">
        <f>#REF!</f>
        <v>#REF!</v>
      </c>
      <c r="G24" s="111" t="e">
        <f t="shared" si="1"/>
        <v>#REF!</v>
      </c>
      <c r="H24" s="59" t="e">
        <f>#REF!</f>
        <v>#REF!</v>
      </c>
      <c r="I24" s="112" t="e">
        <f>#REF!</f>
        <v>#REF!</v>
      </c>
    </row>
    <row r="25" spans="2:9" ht="15" customHeight="1">
      <c r="B25" s="402" t="s">
        <v>13</v>
      </c>
      <c r="C25" s="403"/>
      <c r="D25" s="169" t="e">
        <f t="shared" si="0"/>
        <v>#REF!</v>
      </c>
      <c r="E25" s="170" t="e">
        <f>#REF!</f>
        <v>#REF!</v>
      </c>
      <c r="F25" s="233" t="e">
        <f>#REF!</f>
        <v>#REF!</v>
      </c>
      <c r="G25" s="169" t="e">
        <f t="shared" si="1"/>
        <v>#REF!</v>
      </c>
      <c r="H25" s="173" t="e">
        <f>#REF!</f>
        <v>#REF!</v>
      </c>
      <c r="I25" s="171" t="e">
        <f>#REF!</f>
        <v>#REF!</v>
      </c>
    </row>
    <row r="26" spans="2:9" ht="15" customHeight="1">
      <c r="B26" s="404" t="s">
        <v>127</v>
      </c>
      <c r="C26" s="405"/>
      <c r="D26" s="23" t="e">
        <f t="shared" ref="D26:I26" si="2">SUM(D6:D25)</f>
        <v>#REF!</v>
      </c>
      <c r="E26" s="24" t="e">
        <f t="shared" si="2"/>
        <v>#REF!</v>
      </c>
      <c r="F26" s="24" t="e">
        <f t="shared" si="2"/>
        <v>#REF!</v>
      </c>
      <c r="G26" s="23" t="e">
        <f t="shared" si="2"/>
        <v>#REF!</v>
      </c>
      <c r="H26" s="24" t="e">
        <f>SUM(H6:H25)</f>
        <v>#REF!</v>
      </c>
      <c r="I26" s="25" t="e">
        <f t="shared" si="2"/>
        <v>#REF!</v>
      </c>
    </row>
    <row r="27" spans="2:9" ht="5.45" customHeight="1">
      <c r="B27" s="26"/>
      <c r="C27" s="27"/>
      <c r="D27" s="28"/>
      <c r="E27" s="29"/>
      <c r="F27" s="30"/>
      <c r="G27" s="28"/>
      <c r="H27" s="29"/>
      <c r="I27" s="31"/>
    </row>
    <row r="28" spans="2:9" ht="15" customHeight="1">
      <c r="B28" s="18"/>
      <c r="C28" s="119" t="s">
        <v>128</v>
      </c>
      <c r="D28" s="423" t="s">
        <v>334</v>
      </c>
      <c r="E28" s="420"/>
      <c r="F28" s="420"/>
      <c r="G28" s="423" t="s">
        <v>129</v>
      </c>
      <c r="H28" s="420"/>
      <c r="I28" s="421"/>
    </row>
    <row r="29" spans="2:9" ht="15" customHeight="1">
      <c r="B29" s="107" t="s">
        <v>178</v>
      </c>
      <c r="C29" s="120"/>
      <c r="D29" s="21" t="s">
        <v>75</v>
      </c>
      <c r="E29" s="20" t="s">
        <v>16</v>
      </c>
      <c r="F29" s="20" t="s">
        <v>17</v>
      </c>
      <c r="G29" s="21" t="s">
        <v>75</v>
      </c>
      <c r="H29" s="20" t="s">
        <v>16</v>
      </c>
      <c r="I29" s="22" t="s">
        <v>17</v>
      </c>
    </row>
    <row r="30" spans="2:9" ht="15" customHeight="1">
      <c r="B30" s="424" t="s">
        <v>1</v>
      </c>
      <c r="C30" s="425"/>
      <c r="D30" s="32" t="e">
        <f>SUM(E30:F30)</f>
        <v>#REF!</v>
      </c>
      <c r="E30" s="33" t="e">
        <f>#REF!</f>
        <v>#REF!</v>
      </c>
      <c r="F30" s="34" t="e">
        <f>#REF!</f>
        <v>#REF!</v>
      </c>
      <c r="G30" s="32" t="e">
        <f>SUM(H30:I30)</f>
        <v>#REF!</v>
      </c>
      <c r="H30" s="33" t="e">
        <f>#REF!</f>
        <v>#REF!</v>
      </c>
      <c r="I30" s="34" t="e">
        <f>#REF!</f>
        <v>#REF!</v>
      </c>
    </row>
    <row r="31" spans="2:9" ht="15" customHeight="1">
      <c r="B31" s="402" t="s">
        <v>2</v>
      </c>
      <c r="C31" s="403"/>
      <c r="D31" s="172" t="e">
        <f t="shared" ref="D31:D49" si="3">SUM(E31:F31)</f>
        <v>#REF!</v>
      </c>
      <c r="E31" s="174" t="e">
        <f>#REF!</f>
        <v>#REF!</v>
      </c>
      <c r="F31" s="175" t="e">
        <f>#REF!</f>
        <v>#REF!</v>
      </c>
      <c r="G31" s="176" t="e">
        <f t="shared" ref="G31:G48" si="4">SUM(H31:I31)</f>
        <v>#REF!</v>
      </c>
      <c r="H31" s="174" t="e">
        <f>#REF!</f>
        <v>#REF!</v>
      </c>
      <c r="I31" s="175" t="e">
        <f>#REF!</f>
        <v>#REF!</v>
      </c>
    </row>
    <row r="32" spans="2:9" ht="15" customHeight="1">
      <c r="B32" s="424" t="s">
        <v>120</v>
      </c>
      <c r="C32" s="425"/>
      <c r="D32" s="32" t="e">
        <f t="shared" si="3"/>
        <v>#REF!</v>
      </c>
      <c r="E32" s="33" t="e">
        <f>#REF!</f>
        <v>#REF!</v>
      </c>
      <c r="F32" s="34" t="e">
        <f>#REF!</f>
        <v>#REF!</v>
      </c>
      <c r="G32" s="32" t="e">
        <f t="shared" si="4"/>
        <v>#REF!</v>
      </c>
      <c r="H32" s="33" t="e">
        <f>#REF!</f>
        <v>#REF!</v>
      </c>
      <c r="I32" s="34" t="e">
        <f>#REF!</f>
        <v>#REF!</v>
      </c>
    </row>
    <row r="33" spans="2:9" ht="15" customHeight="1">
      <c r="B33" s="402" t="s">
        <v>121</v>
      </c>
      <c r="C33" s="403"/>
      <c r="D33" s="172" t="e">
        <f t="shared" si="3"/>
        <v>#REF!</v>
      </c>
      <c r="E33" s="174" t="e">
        <f>#REF!</f>
        <v>#REF!</v>
      </c>
      <c r="F33" s="175" t="e">
        <f>#REF!</f>
        <v>#REF!</v>
      </c>
      <c r="G33" s="176" t="e">
        <f t="shared" si="4"/>
        <v>#REF!</v>
      </c>
      <c r="H33" s="174" t="e">
        <f>#REF!</f>
        <v>#REF!</v>
      </c>
      <c r="I33" s="175" t="e">
        <f>#REF!</f>
        <v>#REF!</v>
      </c>
    </row>
    <row r="34" spans="2:9" ht="15" customHeight="1">
      <c r="B34" s="424" t="s">
        <v>3</v>
      </c>
      <c r="C34" s="425"/>
      <c r="D34" s="32" t="e">
        <f t="shared" si="3"/>
        <v>#REF!</v>
      </c>
      <c r="E34" s="33" t="e">
        <f>#REF!</f>
        <v>#REF!</v>
      </c>
      <c r="F34" s="34" t="e">
        <f>#REF!</f>
        <v>#REF!</v>
      </c>
      <c r="G34" s="32" t="e">
        <f t="shared" si="4"/>
        <v>#REF!</v>
      </c>
      <c r="H34" s="33" t="e">
        <f>#REF!</f>
        <v>#REF!</v>
      </c>
      <c r="I34" s="34" t="e">
        <f>#REF!</f>
        <v>#REF!</v>
      </c>
    </row>
    <row r="35" spans="2:9" ht="15" customHeight="1">
      <c r="B35" s="402" t="s">
        <v>4</v>
      </c>
      <c r="C35" s="403"/>
      <c r="D35" s="172" t="e">
        <f t="shared" si="3"/>
        <v>#REF!</v>
      </c>
      <c r="E35" s="174" t="e">
        <f>#REF!</f>
        <v>#REF!</v>
      </c>
      <c r="F35" s="175" t="e">
        <f>#REF!</f>
        <v>#REF!</v>
      </c>
      <c r="G35" s="176" t="e">
        <f t="shared" si="4"/>
        <v>#REF!</v>
      </c>
      <c r="H35" s="174" t="e">
        <f>#REF!</f>
        <v>#REF!</v>
      </c>
      <c r="I35" s="175" t="e">
        <f>#REF!</f>
        <v>#REF!</v>
      </c>
    </row>
    <row r="36" spans="2:9" ht="15" customHeight="1">
      <c r="B36" s="424" t="s">
        <v>5</v>
      </c>
      <c r="C36" s="425"/>
      <c r="D36" s="32" t="e">
        <f t="shared" si="3"/>
        <v>#REF!</v>
      </c>
      <c r="E36" s="33" t="e">
        <f>#REF!</f>
        <v>#REF!</v>
      </c>
      <c r="F36" s="34" t="e">
        <f>#REF!</f>
        <v>#REF!</v>
      </c>
      <c r="G36" s="32" t="e">
        <f t="shared" si="4"/>
        <v>#REF!</v>
      </c>
      <c r="H36" s="33" t="e">
        <f>#REF!</f>
        <v>#REF!</v>
      </c>
      <c r="I36" s="34" t="e">
        <f>#REF!</f>
        <v>#REF!</v>
      </c>
    </row>
    <row r="37" spans="2:9" ht="15" customHeight="1">
      <c r="B37" s="402" t="s">
        <v>122</v>
      </c>
      <c r="C37" s="403"/>
      <c r="D37" s="172" t="e">
        <f t="shared" si="3"/>
        <v>#REF!</v>
      </c>
      <c r="E37" s="174" t="e">
        <f>#REF!</f>
        <v>#REF!</v>
      </c>
      <c r="F37" s="175" t="e">
        <f>#REF!</f>
        <v>#REF!</v>
      </c>
      <c r="G37" s="176" t="e">
        <f t="shared" si="4"/>
        <v>#REF!</v>
      </c>
      <c r="H37" s="174" t="e">
        <f>#REF!</f>
        <v>#REF!</v>
      </c>
      <c r="I37" s="175" t="e">
        <f>#REF!</f>
        <v>#REF!</v>
      </c>
    </row>
    <row r="38" spans="2:9" ht="15" customHeight="1">
      <c r="B38" s="424" t="s">
        <v>6</v>
      </c>
      <c r="C38" s="425"/>
      <c r="D38" s="32" t="e">
        <f t="shared" si="3"/>
        <v>#REF!</v>
      </c>
      <c r="E38" s="33" t="e">
        <f>#REF!</f>
        <v>#REF!</v>
      </c>
      <c r="F38" s="34" t="e">
        <f>#REF!</f>
        <v>#REF!</v>
      </c>
      <c r="G38" s="32" t="e">
        <f t="shared" si="4"/>
        <v>#REF!</v>
      </c>
      <c r="H38" s="33" t="e">
        <f>#REF!</f>
        <v>#REF!</v>
      </c>
      <c r="I38" s="34" t="e">
        <f>#REF!</f>
        <v>#REF!</v>
      </c>
    </row>
    <row r="39" spans="2:9" ht="15" customHeight="1">
      <c r="B39" s="402" t="s">
        <v>91</v>
      </c>
      <c r="C39" s="403"/>
      <c r="D39" s="172" t="e">
        <f t="shared" si="3"/>
        <v>#REF!</v>
      </c>
      <c r="E39" s="174" t="e">
        <f>#REF!</f>
        <v>#REF!</v>
      </c>
      <c r="F39" s="175" t="e">
        <f>#REF!</f>
        <v>#REF!</v>
      </c>
      <c r="G39" s="176" t="e">
        <f t="shared" si="4"/>
        <v>#REF!</v>
      </c>
      <c r="H39" s="174" t="e">
        <f>#REF!</f>
        <v>#REF!</v>
      </c>
      <c r="I39" s="175" t="e">
        <f>#REF!</f>
        <v>#REF!</v>
      </c>
    </row>
    <row r="40" spans="2:9" ht="15" customHeight="1">
      <c r="B40" s="424" t="s">
        <v>7</v>
      </c>
      <c r="C40" s="425"/>
      <c r="D40" s="32" t="e">
        <f t="shared" si="3"/>
        <v>#REF!</v>
      </c>
      <c r="E40" s="33" t="e">
        <f>#REF!</f>
        <v>#REF!</v>
      </c>
      <c r="F40" s="34" t="e">
        <f>#REF!</f>
        <v>#REF!</v>
      </c>
      <c r="G40" s="32" t="e">
        <f t="shared" si="4"/>
        <v>#REF!</v>
      </c>
      <c r="H40" s="33" t="e">
        <f>#REF!</f>
        <v>#REF!</v>
      </c>
      <c r="I40" s="34" t="e">
        <f>#REF!</f>
        <v>#REF!</v>
      </c>
    </row>
    <row r="41" spans="2:9" ht="15" customHeight="1">
      <c r="B41" s="402" t="s">
        <v>8</v>
      </c>
      <c r="C41" s="403"/>
      <c r="D41" s="172" t="e">
        <f t="shared" si="3"/>
        <v>#REF!</v>
      </c>
      <c r="E41" s="174" t="e">
        <f>#REF!</f>
        <v>#REF!</v>
      </c>
      <c r="F41" s="175" t="e">
        <f>#REF!</f>
        <v>#REF!</v>
      </c>
      <c r="G41" s="176" t="e">
        <f t="shared" si="4"/>
        <v>#REF!</v>
      </c>
      <c r="H41" s="174" t="e">
        <f>#REF!</f>
        <v>#REF!</v>
      </c>
      <c r="I41" s="175" t="e">
        <f>#REF!</f>
        <v>#REF!</v>
      </c>
    </row>
    <row r="42" spans="2:9" ht="15" customHeight="1">
      <c r="B42" s="424" t="s">
        <v>123</v>
      </c>
      <c r="C42" s="425"/>
      <c r="D42" s="32" t="e">
        <f t="shared" si="3"/>
        <v>#REF!</v>
      </c>
      <c r="E42" s="33" t="e">
        <f>#REF!</f>
        <v>#REF!</v>
      </c>
      <c r="F42" s="34" t="e">
        <f>#REF!</f>
        <v>#REF!</v>
      </c>
      <c r="G42" s="32" t="e">
        <f t="shared" si="4"/>
        <v>#REF!</v>
      </c>
      <c r="H42" s="33" t="e">
        <f>#REF!</f>
        <v>#REF!</v>
      </c>
      <c r="I42" s="34" t="e">
        <f>#REF!</f>
        <v>#REF!</v>
      </c>
    </row>
    <row r="43" spans="2:9" ht="15" customHeight="1">
      <c r="B43" s="402" t="s">
        <v>124</v>
      </c>
      <c r="C43" s="403"/>
      <c r="D43" s="172" t="e">
        <f t="shared" si="3"/>
        <v>#REF!</v>
      </c>
      <c r="E43" s="174" t="e">
        <f>#REF!</f>
        <v>#REF!</v>
      </c>
      <c r="F43" s="175" t="e">
        <f>#REF!</f>
        <v>#REF!</v>
      </c>
      <c r="G43" s="176" t="e">
        <f t="shared" si="4"/>
        <v>#REF!</v>
      </c>
      <c r="H43" s="174" t="e">
        <f>#REF!</f>
        <v>#REF!</v>
      </c>
      <c r="I43" s="175" t="e">
        <f>#REF!</f>
        <v>#REF!</v>
      </c>
    </row>
    <row r="44" spans="2:9" ht="15" customHeight="1">
      <c r="B44" s="424" t="s">
        <v>125</v>
      </c>
      <c r="C44" s="425"/>
      <c r="D44" s="32" t="e">
        <f t="shared" si="3"/>
        <v>#REF!</v>
      </c>
      <c r="E44" s="33" t="e">
        <f>#REF!</f>
        <v>#REF!</v>
      </c>
      <c r="F44" s="34" t="e">
        <f>#REF!</f>
        <v>#REF!</v>
      </c>
      <c r="G44" s="32" t="e">
        <f t="shared" si="4"/>
        <v>#REF!</v>
      </c>
      <c r="H44" s="33" t="e">
        <f>#REF!</f>
        <v>#REF!</v>
      </c>
      <c r="I44" s="34" t="e">
        <f>#REF!</f>
        <v>#REF!</v>
      </c>
    </row>
    <row r="45" spans="2:9" ht="15" customHeight="1">
      <c r="B45" s="402" t="s">
        <v>9</v>
      </c>
      <c r="C45" s="403"/>
      <c r="D45" s="172" t="e">
        <f t="shared" si="3"/>
        <v>#REF!</v>
      </c>
      <c r="E45" s="174" t="e">
        <f>#REF!</f>
        <v>#REF!</v>
      </c>
      <c r="F45" s="175" t="e">
        <f>#REF!</f>
        <v>#REF!</v>
      </c>
      <c r="G45" s="176" t="e">
        <f t="shared" si="4"/>
        <v>#REF!</v>
      </c>
      <c r="H45" s="174" t="e">
        <f>#REF!</f>
        <v>#REF!</v>
      </c>
      <c r="I45" s="175" t="e">
        <f>#REF!</f>
        <v>#REF!</v>
      </c>
    </row>
    <row r="46" spans="2:9" ht="15" customHeight="1">
      <c r="B46" s="424" t="s">
        <v>126</v>
      </c>
      <c r="C46" s="425"/>
      <c r="D46" s="32" t="e">
        <f t="shared" si="3"/>
        <v>#REF!</v>
      </c>
      <c r="E46" s="33" t="e">
        <f>#REF!</f>
        <v>#REF!</v>
      </c>
      <c r="F46" s="34" t="e">
        <f>#REF!</f>
        <v>#REF!</v>
      </c>
      <c r="G46" s="32" t="e">
        <f t="shared" si="4"/>
        <v>#REF!</v>
      </c>
      <c r="H46" s="33" t="e">
        <f>#REF!</f>
        <v>#REF!</v>
      </c>
      <c r="I46" s="34" t="e">
        <f>#REF!</f>
        <v>#REF!</v>
      </c>
    </row>
    <row r="47" spans="2:9" ht="15" customHeight="1">
      <c r="B47" s="402" t="s">
        <v>11</v>
      </c>
      <c r="C47" s="403"/>
      <c r="D47" s="172" t="e">
        <f t="shared" si="3"/>
        <v>#REF!</v>
      </c>
      <c r="E47" s="174" t="e">
        <f>#REF!</f>
        <v>#REF!</v>
      </c>
      <c r="F47" s="175" t="e">
        <f>#REF!</f>
        <v>#REF!</v>
      </c>
      <c r="G47" s="176" t="e">
        <f t="shared" si="4"/>
        <v>#REF!</v>
      </c>
      <c r="H47" s="174" t="e">
        <f>#REF!</f>
        <v>#REF!</v>
      </c>
      <c r="I47" s="175" t="e">
        <f>#REF!</f>
        <v>#REF!</v>
      </c>
    </row>
    <row r="48" spans="2:9" ht="15" customHeight="1">
      <c r="B48" s="424" t="s">
        <v>12</v>
      </c>
      <c r="C48" s="425"/>
      <c r="D48" s="32" t="e">
        <f t="shared" si="3"/>
        <v>#REF!</v>
      </c>
      <c r="E48" s="33" t="e">
        <f>#REF!</f>
        <v>#REF!</v>
      </c>
      <c r="F48" s="34" t="e">
        <f>#REF!</f>
        <v>#REF!</v>
      </c>
      <c r="G48" s="32" t="e">
        <f t="shared" si="4"/>
        <v>#REF!</v>
      </c>
      <c r="H48" s="33" t="e">
        <f>#REF!</f>
        <v>#REF!</v>
      </c>
      <c r="I48" s="34" t="e">
        <f>#REF!</f>
        <v>#REF!</v>
      </c>
    </row>
    <row r="49" spans="2:14" ht="15" customHeight="1">
      <c r="B49" s="402" t="s">
        <v>148</v>
      </c>
      <c r="C49" s="403"/>
      <c r="D49" s="172" t="e">
        <f t="shared" si="3"/>
        <v>#REF!</v>
      </c>
      <c r="E49" s="174" t="e">
        <f>#REF!</f>
        <v>#REF!</v>
      </c>
      <c r="F49" s="175" t="e">
        <f>#REF!</f>
        <v>#REF!</v>
      </c>
      <c r="G49" s="176" t="e">
        <f>SUM(H49:I49)</f>
        <v>#REF!</v>
      </c>
      <c r="H49" s="174" t="e">
        <f>#REF!</f>
        <v>#REF!</v>
      </c>
      <c r="I49" s="175" t="e">
        <f>#REF!</f>
        <v>#REF!</v>
      </c>
    </row>
    <row r="50" spans="2:14" ht="15" customHeight="1">
      <c r="B50" s="404" t="s">
        <v>127</v>
      </c>
      <c r="C50" s="405"/>
      <c r="D50" s="37" t="e">
        <f t="shared" ref="D50:I50" si="5">SUM(D30:D49)</f>
        <v>#REF!</v>
      </c>
      <c r="E50" s="38" t="e">
        <f t="shared" si="5"/>
        <v>#REF!</v>
      </c>
      <c r="F50" s="38" t="e">
        <f t="shared" si="5"/>
        <v>#REF!</v>
      </c>
      <c r="G50" s="37" t="e">
        <f t="shared" si="5"/>
        <v>#REF!</v>
      </c>
      <c r="H50" s="38" t="e">
        <f t="shared" si="5"/>
        <v>#REF!</v>
      </c>
      <c r="I50" s="39" t="e">
        <f t="shared" si="5"/>
        <v>#REF!</v>
      </c>
    </row>
    <row r="52" spans="2:14" ht="15" customHeight="1">
      <c r="B52" s="17" t="s">
        <v>193</v>
      </c>
    </row>
    <row r="53" spans="2:14" s="163" customFormat="1" ht="15" customHeight="1">
      <c r="C53" s="164"/>
      <c r="D53" s="164"/>
      <c r="E53" s="164"/>
      <c r="F53" s="164"/>
      <c r="G53" s="164"/>
      <c r="H53" s="164"/>
    </row>
    <row r="54" spans="2:14" s="144" customFormat="1" ht="15" customHeight="1">
      <c r="B54" s="212" t="s">
        <v>220</v>
      </c>
      <c r="C54" s="213"/>
      <c r="D54" s="213"/>
      <c r="E54" s="213"/>
      <c r="F54" s="213"/>
    </row>
    <row r="55" spans="2:14" s="144" customFormat="1" ht="30" customHeight="1">
      <c r="B55" s="544" t="s">
        <v>328</v>
      </c>
      <c r="C55" s="545"/>
      <c r="D55" s="545"/>
      <c r="E55" s="545"/>
      <c r="F55" s="545"/>
      <c r="G55" s="545"/>
      <c r="H55" s="545"/>
      <c r="I55" s="545"/>
      <c r="J55" s="545"/>
      <c r="K55" s="545"/>
      <c r="L55" s="545"/>
      <c r="M55" s="545"/>
      <c r="N55" s="545"/>
    </row>
    <row r="56" spans="2:14" s="144" customFormat="1" ht="30" customHeight="1">
      <c r="B56" s="544" t="s">
        <v>329</v>
      </c>
      <c r="C56" s="545"/>
      <c r="D56" s="545"/>
      <c r="E56" s="545"/>
      <c r="F56" s="545"/>
      <c r="G56" s="545"/>
      <c r="H56" s="545"/>
      <c r="I56" s="545"/>
      <c r="J56" s="545"/>
      <c r="K56" s="545"/>
      <c r="L56" s="545"/>
      <c r="M56" s="545"/>
      <c r="N56" s="545"/>
    </row>
    <row r="57" spans="2:14" s="144" customFormat="1" ht="15" customHeight="1">
      <c r="B57" s="218" t="s">
        <v>222</v>
      </c>
      <c r="C57" s="213"/>
      <c r="D57" s="213"/>
      <c r="E57" s="213"/>
      <c r="F57" s="213"/>
    </row>
    <row r="58" spans="2:14" s="144" customFormat="1" ht="15" customHeight="1">
      <c r="B58" s="218" t="s">
        <v>211</v>
      </c>
      <c r="C58" s="213"/>
      <c r="D58" s="213"/>
      <c r="E58" s="213"/>
      <c r="F58" s="213"/>
    </row>
    <row r="59" spans="2:14" s="144" customFormat="1" ht="15" customHeight="1">
      <c r="B59" s="218" t="s">
        <v>212</v>
      </c>
      <c r="C59" s="213"/>
      <c r="D59" s="213"/>
      <c r="E59" s="213"/>
      <c r="F59" s="213"/>
    </row>
    <row r="60" spans="2:14" s="144" customFormat="1" ht="15" customHeight="1">
      <c r="B60" s="218" t="s">
        <v>217</v>
      </c>
      <c r="C60" s="213"/>
      <c r="D60" s="213"/>
      <c r="E60" s="213"/>
      <c r="F60" s="213"/>
    </row>
    <row r="61" spans="2:14" s="144" customFormat="1" ht="15" customHeight="1">
      <c r="B61" s="288" t="s">
        <v>330</v>
      </c>
      <c r="C61" s="213"/>
      <c r="D61" s="213"/>
      <c r="E61" s="213"/>
      <c r="F61" s="213"/>
    </row>
    <row r="62" spans="2:14" s="144" customFormat="1" ht="15" customHeight="1">
      <c r="B62" s="145"/>
      <c r="C62" s="213"/>
      <c r="D62" s="213"/>
      <c r="E62" s="213"/>
      <c r="F62" s="213"/>
    </row>
    <row r="63" spans="2:14" customFormat="1" ht="15" customHeight="1">
      <c r="B63" s="165" t="s">
        <v>199</v>
      </c>
      <c r="C63" s="166"/>
      <c r="D63" s="166"/>
      <c r="E63" s="166"/>
      <c r="F63" s="166"/>
      <c r="G63" s="166"/>
      <c r="H63" s="166"/>
    </row>
    <row r="64" spans="2:14" ht="15" customHeight="1">
      <c r="B64" s="234" t="e">
        <f>"1. Para preparar datos de Word: Copiar G71 en F71 y poner 'Año "&amp;TEXT(#REF!,"0000")&amp;"' en G70 y 'Año "&amp;TEXT(#REF!-1,"0000")&amp;"' en E70. Copiar en valores G26 en la celda G71 para año siguiente."</f>
        <v>#REF!</v>
      </c>
    </row>
    <row r="65" spans="2:7" ht="15" customHeight="1">
      <c r="B65" s="234" t="s">
        <v>233</v>
      </c>
    </row>
    <row r="66" spans="2:7" ht="15" customHeight="1">
      <c r="B66" s="234" t="s">
        <v>234</v>
      </c>
    </row>
    <row r="67" spans="2:7" ht="15" customHeight="1">
      <c r="B67" s="234" t="s">
        <v>235</v>
      </c>
    </row>
    <row r="69" spans="2:7" ht="15" customHeight="1">
      <c r="B69" s="165" t="s">
        <v>174</v>
      </c>
    </row>
    <row r="70" spans="2:7" ht="15" customHeight="1">
      <c r="B70" s="178" t="s">
        <v>177</v>
      </c>
      <c r="C70" s="179" t="e">
        <f>+D50/G26*100</f>
        <v>#REF!</v>
      </c>
      <c r="D70" s="179"/>
      <c r="E70" s="546" t="s">
        <v>232</v>
      </c>
      <c r="F70" s="546"/>
      <c r="G70" s="236" t="s">
        <v>331</v>
      </c>
    </row>
    <row r="71" spans="2:7" ht="15" customHeight="1">
      <c r="B71" s="178" t="s">
        <v>175</v>
      </c>
      <c r="C71" s="179" t="e">
        <f>+D50/G26*100-E71/F71*100</f>
        <v>#REF!</v>
      </c>
      <c r="D71" s="179"/>
      <c r="E71" s="235">
        <v>1033</v>
      </c>
      <c r="F71" s="235">
        <v>136091</v>
      </c>
      <c r="G71" s="235">
        <v>114876</v>
      </c>
    </row>
    <row r="72" spans="2:7" ht="15" customHeight="1">
      <c r="B72" s="178" t="s">
        <v>176</v>
      </c>
      <c r="C72" s="181" t="e">
        <f>+G50/D50*100</f>
        <v>#REF!</v>
      </c>
      <c r="D72" s="181"/>
      <c r="E72" s="180"/>
      <c r="F72" s="180"/>
    </row>
    <row r="73" spans="2:7" s="177" customFormat="1" ht="15" customHeight="1"/>
  </sheetData>
  <mergeCells count="49">
    <mergeCell ref="E70:F70"/>
    <mergeCell ref="B17:C17"/>
    <mergeCell ref="B55:N55"/>
    <mergeCell ref="B56:N56"/>
    <mergeCell ref="B36:C36"/>
    <mergeCell ref="B31:C31"/>
    <mergeCell ref="B32:C32"/>
    <mergeCell ref="B33:C33"/>
    <mergeCell ref="B34:C34"/>
    <mergeCell ref="B35:C35"/>
    <mergeCell ref="B37:C37"/>
    <mergeCell ref="B38:C38"/>
    <mergeCell ref="B39:C39"/>
    <mergeCell ref="B40:C40"/>
    <mergeCell ref="B47:C47"/>
    <mergeCell ref="B49:C49"/>
    <mergeCell ref="D4:F4"/>
    <mergeCell ref="G4:I4"/>
    <mergeCell ref="B6:C6"/>
    <mergeCell ref="B7:C7"/>
    <mergeCell ref="B8:C8"/>
    <mergeCell ref="B9:C9"/>
    <mergeCell ref="B10:C10"/>
    <mergeCell ref="B11:C11"/>
    <mergeCell ref="B12:C12"/>
    <mergeCell ref="B13:C13"/>
    <mergeCell ref="B14:C14"/>
    <mergeCell ref="B15:C15"/>
    <mergeCell ref="B16:C16"/>
    <mergeCell ref="G28:I28"/>
    <mergeCell ref="B30:C30"/>
    <mergeCell ref="B18:C18"/>
    <mergeCell ref="B19:C19"/>
    <mergeCell ref="B20:C20"/>
    <mergeCell ref="B21:C21"/>
    <mergeCell ref="B22:C22"/>
    <mergeCell ref="B23:C23"/>
    <mergeCell ref="B24:C24"/>
    <mergeCell ref="B25:C25"/>
    <mergeCell ref="B26:C26"/>
    <mergeCell ref="D28:F28"/>
    <mergeCell ref="B50:C50"/>
    <mergeCell ref="B41:C41"/>
    <mergeCell ref="B42:C42"/>
    <mergeCell ref="B43:C43"/>
    <mergeCell ref="B44:C44"/>
    <mergeCell ref="B45:C45"/>
    <mergeCell ref="B46:C46"/>
    <mergeCell ref="B48:C48"/>
  </mergeCells>
  <pageMargins left="0.7" right="0.7" top="0.75" bottom="0.75" header="0.3" footer="0.3"/>
  <pageSetup paperSize="9" orientation="portrait" r:id="rId1"/>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Hoja46">
    <tabColor rgb="FFFF0000"/>
  </sheetPr>
  <dimension ref="B1:J28"/>
  <sheetViews>
    <sheetView workbookViewId="0"/>
  </sheetViews>
  <sheetFormatPr baseColWidth="10" defaultColWidth="11.5703125" defaultRowHeight="15" customHeight="1"/>
  <cols>
    <col min="1" max="1" width="11.5703125" style="1"/>
    <col min="2" max="3" width="11.5703125" style="1" customWidth="1"/>
    <col min="4" max="5" width="11.5703125" style="1"/>
    <col min="6" max="6" width="5.7109375" style="1" customWidth="1"/>
    <col min="7" max="16384" width="11.5703125" style="1"/>
  </cols>
  <sheetData>
    <row r="1" spans="2:10" ht="30" customHeight="1">
      <c r="B1" s="399" t="s">
        <v>344</v>
      </c>
      <c r="C1" s="399"/>
      <c r="D1" s="399"/>
      <c r="E1" s="399"/>
      <c r="F1" s="399"/>
      <c r="G1" s="399"/>
      <c r="H1" s="399"/>
      <c r="I1" s="399"/>
      <c r="J1" s="399"/>
    </row>
    <row r="2" spans="2:10" ht="15" customHeight="1">
      <c r="B2" s="10" t="e">
        <f>+#REF!</f>
        <v>#REF!</v>
      </c>
      <c r="C2" s="7"/>
      <c r="D2" s="7"/>
      <c r="E2" s="7"/>
      <c r="F2" s="7"/>
      <c r="G2" s="10"/>
      <c r="H2" s="7"/>
      <c r="I2" s="7"/>
      <c r="J2" s="7"/>
    </row>
    <row r="3" spans="2:10" ht="15" customHeight="1">
      <c r="B3" s="40"/>
      <c r="C3" s="7"/>
      <c r="D3" s="7"/>
      <c r="E3" s="7"/>
      <c r="F3" s="7"/>
      <c r="G3" s="40"/>
      <c r="H3" s="7"/>
      <c r="I3" s="7"/>
      <c r="J3" s="7"/>
    </row>
    <row r="19" spans="2:10" ht="15" customHeight="1">
      <c r="B19" s="17" t="s">
        <v>193</v>
      </c>
      <c r="G19" s="17"/>
    </row>
    <row r="20" spans="2:10" s="163" customFormat="1" ht="15" customHeight="1">
      <c r="C20" s="164"/>
      <c r="D20" s="164"/>
      <c r="E20" s="164"/>
      <c r="F20" s="164"/>
      <c r="H20" s="164"/>
      <c r="I20" s="164"/>
      <c r="J20" s="164"/>
    </row>
    <row r="21" spans="2:10" customFormat="1" ht="15" customHeight="1">
      <c r="B21" s="165" t="s">
        <v>199</v>
      </c>
      <c r="C21" s="166"/>
      <c r="D21" s="166"/>
      <c r="E21" s="166"/>
      <c r="F21" s="1"/>
      <c r="G21" s="1"/>
      <c r="H21" s="1"/>
      <c r="I21" s="1"/>
      <c r="J21" s="166"/>
    </row>
    <row r="22" spans="2:10" ht="15" customHeight="1">
      <c r="B22" s="308" t="s">
        <v>210</v>
      </c>
    </row>
    <row r="24" spans="2:10" ht="15" customHeight="1">
      <c r="B24" s="1" t="s">
        <v>14</v>
      </c>
      <c r="D24" s="2">
        <f>+'T.8.2'!D7</f>
        <v>405</v>
      </c>
      <c r="F24" s="290"/>
      <c r="G24" s="1" t="s">
        <v>341</v>
      </c>
      <c r="I24" s="2" t="e">
        <f>SUM(#REF!)</f>
        <v>#REF!</v>
      </c>
    </row>
    <row r="25" spans="2:10" ht="15" customHeight="1">
      <c r="B25" s="1" t="s">
        <v>15</v>
      </c>
      <c r="D25" s="2">
        <f>+'T.8.2'!D8</f>
        <v>0</v>
      </c>
      <c r="G25" s="1" t="s">
        <v>340</v>
      </c>
      <c r="I25" s="2" t="e">
        <f>SUM(#REF!)</f>
        <v>#REF!</v>
      </c>
    </row>
    <row r="26" spans="2:10" ht="15" customHeight="1">
      <c r="B26" s="1" t="s">
        <v>0</v>
      </c>
      <c r="D26" s="2">
        <f>SUM(D24:D25)</f>
        <v>405</v>
      </c>
      <c r="G26" s="1" t="s">
        <v>342</v>
      </c>
      <c r="I26" s="2" t="e">
        <f>SUM(#REF!)</f>
        <v>#REF!</v>
      </c>
    </row>
    <row r="27" spans="2:10" ht="15" customHeight="1">
      <c r="G27" s="1" t="s">
        <v>0</v>
      </c>
      <c r="I27" s="2" t="e">
        <f>SUM(I24:I26)</f>
        <v>#REF!</v>
      </c>
      <c r="J27" s="2"/>
    </row>
    <row r="28" spans="2:10" s="177" customFormat="1" ht="15" customHeight="1"/>
  </sheetData>
  <mergeCells count="1">
    <mergeCell ref="B1:J1"/>
  </mergeCells>
  <pageMargins left="0.75" right="0.75" top="1" bottom="1" header="0" footer="0"/>
  <pageSetup paperSize="9" orientation="portrait" verticalDpi="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8BA1BB-679A-4334-AB06-CC29F9818262}">
  <dimension ref="B1:J19"/>
  <sheetViews>
    <sheetView workbookViewId="0"/>
  </sheetViews>
  <sheetFormatPr baseColWidth="10" defaultColWidth="11.5703125" defaultRowHeight="15" customHeight="1"/>
  <cols>
    <col min="1" max="9" width="11.5703125" style="1" customWidth="1"/>
    <col min="10" max="10" width="11.5703125" style="3" customWidth="1"/>
    <col min="11" max="16384" width="11.5703125" style="1"/>
  </cols>
  <sheetData>
    <row r="1" spans="2:10" ht="15" customHeight="1">
      <c r="B1" s="9" t="s">
        <v>358</v>
      </c>
      <c r="J1" s="1"/>
    </row>
    <row r="2" spans="2:10" ht="15" customHeight="1">
      <c r="B2" s="10" t="s">
        <v>382</v>
      </c>
      <c r="J2" s="1"/>
    </row>
    <row r="3" spans="2:10" ht="15" customHeight="1">
      <c r="B3" s="8"/>
    </row>
    <row r="4" spans="2:10" ht="15" customHeight="1">
      <c r="J4" s="1"/>
    </row>
    <row r="5" spans="2:10" ht="15" customHeight="1">
      <c r="J5" s="1"/>
    </row>
    <row r="6" spans="2:10" ht="15" customHeight="1">
      <c r="J6" s="1"/>
    </row>
    <row r="7" spans="2:10" ht="15" customHeight="1">
      <c r="J7" s="1"/>
    </row>
    <row r="8" spans="2:10" ht="15" customHeight="1">
      <c r="H8" s="357"/>
      <c r="J8" s="1"/>
    </row>
    <row r="9" spans="2:10" ht="15" customHeight="1">
      <c r="H9" s="357"/>
      <c r="J9" s="1"/>
    </row>
    <row r="19" spans="2:2" ht="15" customHeight="1">
      <c r="B19" s="17" t="s">
        <v>193</v>
      </c>
    </row>
  </sheetData>
  <phoneticPr fontId="70" type="noConversion"/>
  <pageMargins left="0.75" right="0.75" top="1" bottom="1" header="0" footer="0"/>
  <pageSetup paperSize="9" orientation="portrait" verticalDpi="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9AC378-E66A-43EE-92A1-AE513AD6AB3A}">
  <sheetPr codeName="Hoja8"/>
  <dimension ref="B1:G19"/>
  <sheetViews>
    <sheetView workbookViewId="0"/>
  </sheetViews>
  <sheetFormatPr baseColWidth="10" defaultColWidth="11.5703125" defaultRowHeight="15" customHeight="1"/>
  <cols>
    <col min="1" max="16384" width="11.5703125" style="1"/>
  </cols>
  <sheetData>
    <row r="1" spans="2:7" ht="59.25" customHeight="1">
      <c r="B1" s="399" t="s">
        <v>346</v>
      </c>
      <c r="C1" s="399"/>
      <c r="D1" s="399"/>
      <c r="E1" s="399"/>
    </row>
    <row r="2" spans="2:7" ht="15" customHeight="1">
      <c r="B2" s="10" t="s">
        <v>383</v>
      </c>
      <c r="C2" s="7"/>
      <c r="D2" s="7"/>
      <c r="E2" s="7"/>
    </row>
    <row r="3" spans="2:7" ht="15" customHeight="1">
      <c r="B3" s="40"/>
      <c r="C3" s="7"/>
      <c r="D3" s="7"/>
      <c r="E3" s="7"/>
    </row>
    <row r="16" spans="2:7" ht="15" customHeight="1">
      <c r="G16" s="208"/>
    </row>
    <row r="17" spans="2:7" ht="15" customHeight="1">
      <c r="G17" s="208"/>
    </row>
    <row r="19" spans="2:7" ht="15" customHeight="1">
      <c r="B19" s="17" t="s">
        <v>193</v>
      </c>
    </row>
  </sheetData>
  <mergeCells count="1">
    <mergeCell ref="B1:E1"/>
  </mergeCells>
  <pageMargins left="0.75" right="0.75" top="1" bottom="1" header="0" footer="0"/>
  <pageSetup paperSize="9" orientation="portrait" verticalDpi="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Hoja12"/>
  <dimension ref="B1:K15"/>
  <sheetViews>
    <sheetView workbookViewId="0"/>
  </sheetViews>
  <sheetFormatPr baseColWidth="10" defaultColWidth="11.5703125" defaultRowHeight="15" customHeight="1"/>
  <cols>
    <col min="1" max="1" width="11.5703125" style="1" customWidth="1"/>
    <col min="2" max="2" width="21.85546875" style="1" customWidth="1"/>
    <col min="3" max="3" width="5.7109375" style="1" customWidth="1"/>
    <col min="4" max="9" width="8.7109375" style="1" customWidth="1"/>
    <col min="10" max="10" width="9.85546875" style="1" customWidth="1"/>
    <col min="11" max="16384" width="11.5703125" style="1"/>
  </cols>
  <sheetData>
    <row r="1" spans="2:11" ht="15" customHeight="1">
      <c r="B1" s="9" t="s">
        <v>359</v>
      </c>
    </row>
    <row r="2" spans="2:11" ht="15" customHeight="1">
      <c r="B2" s="10" t="s">
        <v>390</v>
      </c>
    </row>
    <row r="3" spans="2:11" ht="15" customHeight="1">
      <c r="B3" s="8"/>
    </row>
    <row r="4" spans="2:11" ht="15" customHeight="1">
      <c r="B4" s="18"/>
      <c r="C4" s="117" t="s">
        <v>130</v>
      </c>
      <c r="D4" s="406">
        <v>2024</v>
      </c>
      <c r="E4" s="413">
        <v>2023</v>
      </c>
      <c r="F4" s="413">
        <v>2022</v>
      </c>
      <c r="G4" s="413">
        <v>2021</v>
      </c>
      <c r="H4" s="416">
        <v>2020</v>
      </c>
      <c r="I4" s="418">
        <v>2003</v>
      </c>
      <c r="J4" s="408" t="s">
        <v>391</v>
      </c>
      <c r="K4" s="45"/>
    </row>
    <row r="5" spans="2:11" ht="15" customHeight="1">
      <c r="B5" s="107" t="s">
        <v>179</v>
      </c>
      <c r="C5" s="118"/>
      <c r="D5" s="407"/>
      <c r="E5" s="414"/>
      <c r="F5" s="415"/>
      <c r="G5" s="415"/>
      <c r="H5" s="417"/>
      <c r="I5" s="419"/>
      <c r="J5" s="409"/>
    </row>
    <row r="6" spans="2:11" ht="15" customHeight="1">
      <c r="B6" s="410" t="s">
        <v>137</v>
      </c>
      <c r="C6" s="411"/>
      <c r="D6" s="411"/>
      <c r="E6" s="411"/>
      <c r="F6" s="411"/>
      <c r="G6" s="411"/>
      <c r="H6" s="411"/>
      <c r="I6" s="411"/>
      <c r="J6" s="412"/>
    </row>
    <row r="7" spans="2:11" ht="15" customHeight="1">
      <c r="B7" s="400" t="s">
        <v>14</v>
      </c>
      <c r="C7" s="401"/>
      <c r="D7" s="182">
        <v>405</v>
      </c>
      <c r="E7" s="182">
        <v>531</v>
      </c>
      <c r="F7" s="183">
        <v>699</v>
      </c>
      <c r="G7" s="183">
        <v>241</v>
      </c>
      <c r="H7" s="183">
        <v>183</v>
      </c>
      <c r="I7" s="184">
        <v>66</v>
      </c>
      <c r="J7" s="185">
        <v>4936</v>
      </c>
    </row>
    <row r="8" spans="2:11" ht="15" customHeight="1">
      <c r="B8" s="402" t="s">
        <v>15</v>
      </c>
      <c r="C8" s="403"/>
      <c r="D8" s="113">
        <v>0</v>
      </c>
      <c r="E8" s="113">
        <v>254</v>
      </c>
      <c r="F8" s="61">
        <v>349</v>
      </c>
      <c r="G8" s="61">
        <v>703</v>
      </c>
      <c r="H8" s="61">
        <v>522</v>
      </c>
      <c r="I8" s="186">
        <v>81</v>
      </c>
      <c r="J8" s="133">
        <v>9043</v>
      </c>
    </row>
    <row r="9" spans="2:11" ht="15" customHeight="1">
      <c r="B9" s="404" t="s">
        <v>127</v>
      </c>
      <c r="C9" s="405"/>
      <c r="D9" s="137">
        <v>405</v>
      </c>
      <c r="E9" s="137">
        <v>785</v>
      </c>
      <c r="F9" s="187">
        <v>1048</v>
      </c>
      <c r="G9" s="187">
        <v>944</v>
      </c>
      <c r="H9" s="188">
        <v>705</v>
      </c>
      <c r="I9" s="189">
        <v>147</v>
      </c>
      <c r="J9" s="190">
        <v>13979</v>
      </c>
      <c r="K9" s="2"/>
    </row>
    <row r="10" spans="2:11" ht="15" customHeight="1">
      <c r="B10" s="410" t="s">
        <v>111</v>
      </c>
      <c r="C10" s="411"/>
      <c r="D10" s="411"/>
      <c r="E10" s="411"/>
      <c r="F10" s="411"/>
      <c r="G10" s="411"/>
      <c r="H10" s="411"/>
      <c r="I10" s="411"/>
      <c r="J10" s="412"/>
    </row>
    <row r="11" spans="2:11" ht="15" customHeight="1">
      <c r="B11" s="400" t="s">
        <v>14</v>
      </c>
      <c r="C11" s="401"/>
      <c r="D11" s="191">
        <v>100</v>
      </c>
      <c r="E11" s="192">
        <v>67.643312101910823</v>
      </c>
      <c r="F11" s="192">
        <v>66.698473282442748</v>
      </c>
      <c r="G11" s="192">
        <v>25.529661016949152</v>
      </c>
      <c r="H11" s="193">
        <v>25.957446808510635</v>
      </c>
      <c r="I11" s="194">
        <v>44.897959183673471</v>
      </c>
      <c r="J11" s="195">
        <v>35.310108019171615</v>
      </c>
    </row>
    <row r="12" spans="2:11" ht="15" customHeight="1">
      <c r="B12" s="402" t="s">
        <v>15</v>
      </c>
      <c r="C12" s="403"/>
      <c r="D12" s="196">
        <v>0</v>
      </c>
      <c r="E12" s="197">
        <v>32.35668789808917</v>
      </c>
      <c r="F12" s="197">
        <v>33.301526717557252</v>
      </c>
      <c r="G12" s="197">
        <v>74.470338983050837</v>
      </c>
      <c r="H12" s="198">
        <v>74.042553191489361</v>
      </c>
      <c r="I12" s="199">
        <v>55.102040816326522</v>
      </c>
      <c r="J12" s="200">
        <v>64.689891980828378</v>
      </c>
    </row>
    <row r="13" spans="2:11" ht="15" customHeight="1">
      <c r="B13" s="404" t="s">
        <v>138</v>
      </c>
      <c r="C13" s="405"/>
      <c r="D13" s="201">
        <v>100</v>
      </c>
      <c r="E13" s="202">
        <v>100</v>
      </c>
      <c r="F13" s="202">
        <v>100</v>
      </c>
      <c r="G13" s="202">
        <v>99.999999999999986</v>
      </c>
      <c r="H13" s="203">
        <v>100</v>
      </c>
      <c r="I13" s="204">
        <v>100</v>
      </c>
      <c r="J13" s="205">
        <v>100</v>
      </c>
    </row>
    <row r="14" spans="2:11" ht="15" customHeight="1">
      <c r="E14" s="208"/>
      <c r="F14" s="208"/>
      <c r="G14" s="208"/>
      <c r="H14" s="208"/>
      <c r="J14" s="298"/>
    </row>
    <row r="15" spans="2:11" ht="15" customHeight="1">
      <c r="B15" s="17" t="s">
        <v>193</v>
      </c>
    </row>
  </sheetData>
  <mergeCells count="15">
    <mergeCell ref="B11:C11"/>
    <mergeCell ref="B12:C12"/>
    <mergeCell ref="B13:C13"/>
    <mergeCell ref="D4:D5"/>
    <mergeCell ref="J4:J5"/>
    <mergeCell ref="B6:J6"/>
    <mergeCell ref="B7:C7"/>
    <mergeCell ref="B8:C8"/>
    <mergeCell ref="B9:C9"/>
    <mergeCell ref="B10:J10"/>
    <mergeCell ref="E4:E5"/>
    <mergeCell ref="F4:F5"/>
    <mergeCell ref="G4:G5"/>
    <mergeCell ref="H4:H5"/>
    <mergeCell ref="I4:I5"/>
  </mergeCells>
  <pageMargins left="0.75" right="0.75" top="1" bottom="1" header="0" footer="0"/>
  <pageSetup paperSize="9" orientation="portrait" verticalDpi="0"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5"/>
  <dimension ref="B1:N28"/>
  <sheetViews>
    <sheetView workbookViewId="0"/>
  </sheetViews>
  <sheetFormatPr baseColWidth="10" defaultColWidth="11.5703125" defaultRowHeight="15" customHeight="1"/>
  <cols>
    <col min="1" max="1" width="11.5703125" style="1" customWidth="1"/>
    <col min="2" max="2" width="24.140625" style="1" customWidth="1"/>
    <col min="3" max="3" width="5.7109375" style="1" customWidth="1"/>
    <col min="4" max="6" width="11.7109375" style="1" customWidth="1"/>
    <col min="7" max="12" width="10.85546875" style="1" customWidth="1"/>
    <col min="13" max="16384" width="11.5703125" style="1"/>
  </cols>
  <sheetData>
    <row r="1" spans="2:14" ht="15" customHeight="1">
      <c r="B1" s="9" t="s">
        <v>361</v>
      </c>
      <c r="F1" s="5"/>
    </row>
    <row r="2" spans="2:14" ht="15" customHeight="1">
      <c r="B2" s="10" t="s">
        <v>383</v>
      </c>
      <c r="C2" s="9"/>
      <c r="D2" s="9"/>
      <c r="E2" s="9"/>
      <c r="F2" s="9"/>
      <c r="G2" s="9"/>
      <c r="H2" s="9"/>
      <c r="I2" s="9"/>
      <c r="K2" s="356"/>
    </row>
    <row r="3" spans="2:14" ht="15" customHeight="1">
      <c r="B3" s="8"/>
    </row>
    <row r="4" spans="2:14" ht="30" customHeight="1">
      <c r="B4" s="18"/>
      <c r="C4" s="119" t="s">
        <v>117</v>
      </c>
      <c r="D4" s="422" t="s">
        <v>118</v>
      </c>
      <c r="E4" s="422"/>
      <c r="F4" s="423"/>
      <c r="G4" s="420" t="s">
        <v>360</v>
      </c>
      <c r="H4" s="420"/>
      <c r="I4" s="420"/>
      <c r="J4" s="420" t="s">
        <v>335</v>
      </c>
      <c r="K4" s="420"/>
      <c r="L4" s="421"/>
      <c r="N4" s="208"/>
    </row>
    <row r="5" spans="2:14" ht="15" customHeight="1">
      <c r="B5" s="107" t="s">
        <v>178</v>
      </c>
      <c r="C5" s="120"/>
      <c r="D5" s="21" t="s">
        <v>75</v>
      </c>
      <c r="E5" s="20" t="s">
        <v>16</v>
      </c>
      <c r="F5" s="20" t="s">
        <v>17</v>
      </c>
      <c r="G5" s="20" t="s">
        <v>75</v>
      </c>
      <c r="H5" s="20" t="s">
        <v>16</v>
      </c>
      <c r="I5" s="20" t="s">
        <v>17</v>
      </c>
      <c r="J5" s="20" t="s">
        <v>75</v>
      </c>
      <c r="K5" s="20" t="s">
        <v>16</v>
      </c>
      <c r="L5" s="22" t="s">
        <v>17</v>
      </c>
    </row>
    <row r="6" spans="2:14" ht="15" customHeight="1">
      <c r="B6" s="424" t="s">
        <v>1</v>
      </c>
      <c r="C6" s="425"/>
      <c r="D6" s="111">
        <v>1402742</v>
      </c>
      <c r="E6" s="59">
        <v>514074</v>
      </c>
      <c r="F6" s="112">
        <v>888668</v>
      </c>
      <c r="G6" s="111">
        <v>18337</v>
      </c>
      <c r="H6" s="59">
        <v>3891</v>
      </c>
      <c r="I6" s="112">
        <v>14446</v>
      </c>
      <c r="J6" s="111">
        <v>49</v>
      </c>
      <c r="K6" s="59">
        <v>49</v>
      </c>
      <c r="L6" s="112">
        <v>0</v>
      </c>
    </row>
    <row r="7" spans="2:14" ht="15" customHeight="1">
      <c r="B7" s="402" t="s">
        <v>2</v>
      </c>
      <c r="C7" s="403"/>
      <c r="D7" s="169">
        <v>210690</v>
      </c>
      <c r="E7" s="170">
        <v>73356</v>
      </c>
      <c r="F7" s="233">
        <v>137334</v>
      </c>
      <c r="G7" s="169">
        <v>2299</v>
      </c>
      <c r="H7" s="173">
        <v>565</v>
      </c>
      <c r="I7" s="171">
        <v>1734</v>
      </c>
      <c r="J7" s="169">
        <v>8</v>
      </c>
      <c r="K7" s="173">
        <v>8</v>
      </c>
      <c r="L7" s="171">
        <v>0</v>
      </c>
    </row>
    <row r="8" spans="2:14" ht="15" customHeight="1">
      <c r="B8" s="424" t="s">
        <v>120</v>
      </c>
      <c r="C8" s="425"/>
      <c r="D8" s="111">
        <v>126814</v>
      </c>
      <c r="E8" s="59">
        <v>36317</v>
      </c>
      <c r="F8" s="112">
        <v>90497</v>
      </c>
      <c r="G8" s="111">
        <v>2345</v>
      </c>
      <c r="H8" s="59">
        <v>499</v>
      </c>
      <c r="I8" s="112">
        <v>1846</v>
      </c>
      <c r="J8" s="111">
        <v>13</v>
      </c>
      <c r="K8" s="59">
        <v>13</v>
      </c>
      <c r="L8" s="112">
        <v>0</v>
      </c>
    </row>
    <row r="9" spans="2:14" ht="15" customHeight="1">
      <c r="B9" s="402" t="s">
        <v>121</v>
      </c>
      <c r="C9" s="403"/>
      <c r="D9" s="169">
        <v>181055</v>
      </c>
      <c r="E9" s="170">
        <v>117956</v>
      </c>
      <c r="F9" s="233">
        <v>63099</v>
      </c>
      <c r="G9" s="169">
        <v>1723</v>
      </c>
      <c r="H9" s="173">
        <v>497</v>
      </c>
      <c r="I9" s="171">
        <v>1226</v>
      </c>
      <c r="J9" s="169">
        <v>15</v>
      </c>
      <c r="K9" s="173">
        <v>15</v>
      </c>
      <c r="L9" s="171">
        <v>0</v>
      </c>
    </row>
    <row r="10" spans="2:14" ht="15" customHeight="1">
      <c r="B10" s="424" t="s">
        <v>3</v>
      </c>
      <c r="C10" s="425"/>
      <c r="D10" s="111">
        <v>349126</v>
      </c>
      <c r="E10" s="59">
        <v>134631</v>
      </c>
      <c r="F10" s="112">
        <v>214495</v>
      </c>
      <c r="G10" s="111">
        <v>3256</v>
      </c>
      <c r="H10" s="59">
        <v>971</v>
      </c>
      <c r="I10" s="112">
        <v>2285</v>
      </c>
      <c r="J10" s="111">
        <v>24</v>
      </c>
      <c r="K10" s="59">
        <v>24</v>
      </c>
      <c r="L10" s="112">
        <v>0</v>
      </c>
    </row>
    <row r="11" spans="2:14" ht="15" customHeight="1">
      <c r="B11" s="402" t="s">
        <v>4</v>
      </c>
      <c r="C11" s="403"/>
      <c r="D11" s="169">
        <v>86841</v>
      </c>
      <c r="E11" s="170">
        <v>22496</v>
      </c>
      <c r="F11" s="233">
        <v>64345</v>
      </c>
      <c r="G11" s="169">
        <v>1473</v>
      </c>
      <c r="H11" s="173">
        <v>326</v>
      </c>
      <c r="I11" s="171">
        <v>1147</v>
      </c>
      <c r="J11" s="169">
        <v>1</v>
      </c>
      <c r="K11" s="173">
        <v>1</v>
      </c>
      <c r="L11" s="171">
        <v>0</v>
      </c>
    </row>
    <row r="12" spans="2:14" ht="15" customHeight="1">
      <c r="B12" s="424" t="s">
        <v>5</v>
      </c>
      <c r="C12" s="425"/>
      <c r="D12" s="111">
        <v>344469</v>
      </c>
      <c r="E12" s="59">
        <v>109497</v>
      </c>
      <c r="F12" s="112">
        <v>234972</v>
      </c>
      <c r="G12" s="111">
        <v>3790</v>
      </c>
      <c r="H12" s="59">
        <v>1032</v>
      </c>
      <c r="I12" s="112">
        <v>2758</v>
      </c>
      <c r="J12" s="111">
        <v>46</v>
      </c>
      <c r="K12" s="59">
        <v>46</v>
      </c>
      <c r="L12" s="112">
        <v>0</v>
      </c>
    </row>
    <row r="13" spans="2:14" ht="15" customHeight="1">
      <c r="B13" s="402" t="s">
        <v>122</v>
      </c>
      <c r="C13" s="403"/>
      <c r="D13" s="169">
        <v>282184</v>
      </c>
      <c r="E13" s="170">
        <v>101834</v>
      </c>
      <c r="F13" s="233">
        <v>180350</v>
      </c>
      <c r="G13" s="169">
        <v>3787</v>
      </c>
      <c r="H13" s="173">
        <v>1041</v>
      </c>
      <c r="I13" s="171">
        <v>2746</v>
      </c>
      <c r="J13" s="169">
        <v>24</v>
      </c>
      <c r="K13" s="173">
        <v>24</v>
      </c>
      <c r="L13" s="171">
        <v>0</v>
      </c>
    </row>
    <row r="14" spans="2:14" ht="15" customHeight="1">
      <c r="B14" s="424" t="s">
        <v>6</v>
      </c>
      <c r="C14" s="425"/>
      <c r="D14" s="111">
        <v>1205646</v>
      </c>
      <c r="E14" s="59">
        <v>487358</v>
      </c>
      <c r="F14" s="112">
        <v>718288</v>
      </c>
      <c r="G14" s="111">
        <v>9505</v>
      </c>
      <c r="H14" s="59">
        <v>3030</v>
      </c>
      <c r="I14" s="112">
        <v>6475</v>
      </c>
      <c r="J14" s="111">
        <v>30</v>
      </c>
      <c r="K14" s="59">
        <v>30</v>
      </c>
      <c r="L14" s="112">
        <v>0</v>
      </c>
    </row>
    <row r="15" spans="2:14" ht="15" customHeight="1">
      <c r="B15" s="402" t="s">
        <v>91</v>
      </c>
      <c r="C15" s="403"/>
      <c r="D15" s="169">
        <v>634651</v>
      </c>
      <c r="E15" s="170">
        <v>285427</v>
      </c>
      <c r="F15" s="233">
        <v>349224</v>
      </c>
      <c r="G15" s="169">
        <v>7521</v>
      </c>
      <c r="H15" s="173">
        <v>2435</v>
      </c>
      <c r="I15" s="171">
        <v>5086</v>
      </c>
      <c r="J15" s="169">
        <v>65</v>
      </c>
      <c r="K15" s="173">
        <v>65</v>
      </c>
      <c r="L15" s="171">
        <v>0</v>
      </c>
    </row>
    <row r="16" spans="2:14" ht="15" customHeight="1">
      <c r="B16" s="424" t="s">
        <v>7</v>
      </c>
      <c r="C16" s="425"/>
      <c r="D16" s="111">
        <v>178815</v>
      </c>
      <c r="E16" s="59">
        <v>47931</v>
      </c>
      <c r="F16" s="112">
        <v>130884</v>
      </c>
      <c r="G16" s="111">
        <v>2202</v>
      </c>
      <c r="H16" s="59">
        <v>467</v>
      </c>
      <c r="I16" s="112">
        <v>1735</v>
      </c>
      <c r="J16" s="111">
        <v>5</v>
      </c>
      <c r="K16" s="59">
        <v>5</v>
      </c>
      <c r="L16" s="112">
        <v>0</v>
      </c>
    </row>
    <row r="17" spans="2:12" ht="15" customHeight="1">
      <c r="B17" s="402" t="s">
        <v>8</v>
      </c>
      <c r="C17" s="403"/>
      <c r="D17" s="169">
        <v>348548</v>
      </c>
      <c r="E17" s="170">
        <v>105192</v>
      </c>
      <c r="F17" s="233">
        <v>243356</v>
      </c>
      <c r="G17" s="169">
        <v>4630</v>
      </c>
      <c r="H17" s="173">
        <v>1320</v>
      </c>
      <c r="I17" s="171">
        <v>3310</v>
      </c>
      <c r="J17" s="169">
        <v>21</v>
      </c>
      <c r="K17" s="173">
        <v>21</v>
      </c>
      <c r="L17" s="171">
        <v>0</v>
      </c>
    </row>
    <row r="18" spans="2:12" ht="15" customHeight="1">
      <c r="B18" s="424" t="s">
        <v>123</v>
      </c>
      <c r="C18" s="425"/>
      <c r="D18" s="111">
        <v>1058523</v>
      </c>
      <c r="E18" s="59">
        <v>467556</v>
      </c>
      <c r="F18" s="112">
        <v>590967</v>
      </c>
      <c r="G18" s="111">
        <v>12067</v>
      </c>
      <c r="H18" s="59">
        <v>4114</v>
      </c>
      <c r="I18" s="112">
        <v>7953</v>
      </c>
      <c r="J18" s="111">
        <v>65</v>
      </c>
      <c r="K18" s="59">
        <v>65</v>
      </c>
      <c r="L18" s="112">
        <v>0</v>
      </c>
    </row>
    <row r="19" spans="2:12" ht="15" customHeight="1">
      <c r="B19" s="402" t="s">
        <v>124</v>
      </c>
      <c r="C19" s="403"/>
      <c r="D19" s="169">
        <v>221646</v>
      </c>
      <c r="E19" s="170">
        <v>113486</v>
      </c>
      <c r="F19" s="233">
        <v>108160</v>
      </c>
      <c r="G19" s="169">
        <v>2650</v>
      </c>
      <c r="H19" s="173">
        <v>765</v>
      </c>
      <c r="I19" s="171">
        <v>1885</v>
      </c>
      <c r="J19" s="169">
        <v>17</v>
      </c>
      <c r="K19" s="173">
        <v>17</v>
      </c>
      <c r="L19" s="171">
        <v>0</v>
      </c>
    </row>
    <row r="20" spans="2:12" ht="15" customHeight="1">
      <c r="B20" s="424" t="s">
        <v>125</v>
      </c>
      <c r="C20" s="425"/>
      <c r="D20" s="111">
        <v>151081</v>
      </c>
      <c r="E20" s="59">
        <v>27825</v>
      </c>
      <c r="F20" s="112">
        <v>123256</v>
      </c>
      <c r="G20" s="111">
        <v>1044</v>
      </c>
      <c r="H20" s="59">
        <v>259</v>
      </c>
      <c r="I20" s="112">
        <v>785</v>
      </c>
      <c r="J20" s="111">
        <v>3</v>
      </c>
      <c r="K20" s="59">
        <v>3</v>
      </c>
      <c r="L20" s="112">
        <v>0</v>
      </c>
    </row>
    <row r="21" spans="2:12" ht="15" customHeight="1">
      <c r="B21" s="402" t="s">
        <v>9</v>
      </c>
      <c r="C21" s="403"/>
      <c r="D21" s="169">
        <v>382877</v>
      </c>
      <c r="E21" s="170">
        <v>81339</v>
      </c>
      <c r="F21" s="233">
        <v>301538</v>
      </c>
      <c r="G21" s="169">
        <v>4248</v>
      </c>
      <c r="H21" s="173">
        <v>986</v>
      </c>
      <c r="I21" s="171">
        <v>3262</v>
      </c>
      <c r="J21" s="169">
        <v>8</v>
      </c>
      <c r="K21" s="173">
        <v>8</v>
      </c>
      <c r="L21" s="171">
        <v>0</v>
      </c>
    </row>
    <row r="22" spans="2:12" ht="15" customHeight="1">
      <c r="B22" s="424" t="s">
        <v>126</v>
      </c>
      <c r="C22" s="425"/>
      <c r="D22" s="111">
        <v>50431</v>
      </c>
      <c r="E22" s="59">
        <v>16100</v>
      </c>
      <c r="F22" s="112">
        <v>34331</v>
      </c>
      <c r="G22" s="111">
        <v>492</v>
      </c>
      <c r="H22" s="59">
        <v>109</v>
      </c>
      <c r="I22" s="112">
        <v>383</v>
      </c>
      <c r="J22" s="111">
        <v>5</v>
      </c>
      <c r="K22" s="59">
        <v>5</v>
      </c>
      <c r="L22" s="112">
        <v>0</v>
      </c>
    </row>
    <row r="23" spans="2:12" ht="15" customHeight="1">
      <c r="B23" s="402" t="s">
        <v>11</v>
      </c>
      <c r="C23" s="403"/>
      <c r="D23" s="169">
        <v>7044</v>
      </c>
      <c r="E23" s="170">
        <v>2257</v>
      </c>
      <c r="F23" s="233">
        <v>4787</v>
      </c>
      <c r="G23" s="169">
        <v>179</v>
      </c>
      <c r="H23" s="173">
        <v>53</v>
      </c>
      <c r="I23" s="171">
        <v>126</v>
      </c>
      <c r="J23" s="169">
        <v>1</v>
      </c>
      <c r="K23" s="173">
        <v>1</v>
      </c>
      <c r="L23" s="171">
        <v>0</v>
      </c>
    </row>
    <row r="24" spans="2:12" ht="15" customHeight="1">
      <c r="B24" s="424" t="s">
        <v>12</v>
      </c>
      <c r="C24" s="425"/>
      <c r="D24" s="111">
        <v>7800</v>
      </c>
      <c r="E24" s="59">
        <v>2988</v>
      </c>
      <c r="F24" s="112">
        <v>4812</v>
      </c>
      <c r="G24" s="111">
        <v>139</v>
      </c>
      <c r="H24" s="59">
        <v>24</v>
      </c>
      <c r="I24" s="112">
        <v>115</v>
      </c>
      <c r="J24" s="111">
        <v>5</v>
      </c>
      <c r="K24" s="59">
        <v>5</v>
      </c>
      <c r="L24" s="112">
        <v>0</v>
      </c>
    </row>
    <row r="25" spans="2:12" ht="15" customHeight="1">
      <c r="B25" s="402" t="s">
        <v>13</v>
      </c>
      <c r="C25" s="403"/>
      <c r="D25" s="169">
        <v>1466</v>
      </c>
      <c r="E25" s="170">
        <v>1074</v>
      </c>
      <c r="F25" s="233">
        <v>392</v>
      </c>
      <c r="G25" s="169">
        <v>5</v>
      </c>
      <c r="H25" s="173">
        <v>2</v>
      </c>
      <c r="I25" s="171">
        <v>3</v>
      </c>
      <c r="J25" s="169">
        <v>0</v>
      </c>
      <c r="K25" s="173">
        <v>0</v>
      </c>
      <c r="L25" s="171">
        <v>0</v>
      </c>
    </row>
    <row r="26" spans="2:12" ht="15" customHeight="1">
      <c r="B26" s="404" t="s">
        <v>127</v>
      </c>
      <c r="C26" s="405"/>
      <c r="D26" s="23">
        <v>7232449</v>
      </c>
      <c r="E26" s="24">
        <v>2748694</v>
      </c>
      <c r="F26" s="24">
        <v>4483755</v>
      </c>
      <c r="G26" s="23">
        <v>81692</v>
      </c>
      <c r="H26" s="24">
        <v>22386</v>
      </c>
      <c r="I26" s="24">
        <v>59306</v>
      </c>
      <c r="J26" s="24">
        <v>405</v>
      </c>
      <c r="K26" s="24">
        <v>405</v>
      </c>
      <c r="L26" s="25">
        <v>0</v>
      </c>
    </row>
    <row r="28" spans="2:12" ht="15" customHeight="1">
      <c r="B28" s="17" t="s">
        <v>193</v>
      </c>
    </row>
  </sheetData>
  <mergeCells count="24">
    <mergeCell ref="B26:C26"/>
    <mergeCell ref="B16:C16"/>
    <mergeCell ref="B17:C17"/>
    <mergeCell ref="B18:C18"/>
    <mergeCell ref="B19:C19"/>
    <mergeCell ref="B20:C20"/>
    <mergeCell ref="B21:C21"/>
    <mergeCell ref="B22:C22"/>
    <mergeCell ref="B23:C23"/>
    <mergeCell ref="B24:C24"/>
    <mergeCell ref="B25:C25"/>
    <mergeCell ref="J4:L4"/>
    <mergeCell ref="B15:C15"/>
    <mergeCell ref="D4:F4"/>
    <mergeCell ref="G4:I4"/>
    <mergeCell ref="B6:C6"/>
    <mergeCell ref="B7:C7"/>
    <mergeCell ref="B8:C8"/>
    <mergeCell ref="B9:C9"/>
    <mergeCell ref="B10:C10"/>
    <mergeCell ref="B11:C11"/>
    <mergeCell ref="B12:C12"/>
    <mergeCell ref="B13:C13"/>
    <mergeCell ref="B14:C14"/>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0020E-DE8D-479D-AE30-30A5E54B665B}">
  <sheetPr codeName="Hoja6"/>
  <dimension ref="B1:H29"/>
  <sheetViews>
    <sheetView workbookViewId="0"/>
  </sheetViews>
  <sheetFormatPr baseColWidth="10" defaultColWidth="11.5703125" defaultRowHeight="15" customHeight="1"/>
  <cols>
    <col min="1" max="1" width="11.5703125" style="1" customWidth="1"/>
    <col min="2" max="2" width="33.7109375" style="1" customWidth="1"/>
    <col min="3" max="3" width="5.7109375" style="1" customWidth="1"/>
    <col min="4" max="7" width="17.28515625" style="1" customWidth="1"/>
    <col min="8" max="16384" width="11.5703125" style="1"/>
  </cols>
  <sheetData>
    <row r="1" spans="2:8" ht="15" customHeight="1">
      <c r="B1" s="9" t="s">
        <v>362</v>
      </c>
    </row>
    <row r="2" spans="2:8" ht="15" customHeight="1">
      <c r="B2" s="10" t="s">
        <v>383</v>
      </c>
      <c r="C2" s="9"/>
    </row>
    <row r="3" spans="2:8" ht="15" customHeight="1">
      <c r="B3" s="8"/>
    </row>
    <row r="4" spans="2:8" ht="33.950000000000003" customHeight="1">
      <c r="B4" s="426" t="s">
        <v>368</v>
      </c>
      <c r="C4" s="427"/>
      <c r="D4" s="408" t="s">
        <v>75</v>
      </c>
      <c r="E4" s="431" t="s">
        <v>327</v>
      </c>
      <c r="F4" s="429" t="s">
        <v>365</v>
      </c>
    </row>
    <row r="5" spans="2:8" ht="18" customHeight="1">
      <c r="B5" s="55" t="s">
        <v>178</v>
      </c>
      <c r="C5" s="366"/>
      <c r="D5" s="428"/>
      <c r="E5" s="432"/>
      <c r="F5" s="430"/>
      <c r="H5" s="318"/>
    </row>
    <row r="6" spans="2:8" ht="15" customHeight="1">
      <c r="B6" s="424" t="s">
        <v>1</v>
      </c>
      <c r="C6" s="425"/>
      <c r="D6" s="311">
        <v>49</v>
      </c>
      <c r="E6" s="358">
        <v>49</v>
      </c>
      <c r="F6" s="312">
        <v>0</v>
      </c>
      <c r="H6" s="322"/>
    </row>
    <row r="7" spans="2:8" ht="15" customHeight="1">
      <c r="B7" s="402" t="s">
        <v>2</v>
      </c>
      <c r="C7" s="403"/>
      <c r="D7" s="313">
        <v>8</v>
      </c>
      <c r="E7" s="359">
        <v>8</v>
      </c>
      <c r="F7" s="314">
        <v>0</v>
      </c>
      <c r="H7" s="318"/>
    </row>
    <row r="8" spans="2:8" ht="15" customHeight="1">
      <c r="B8" s="424" t="s">
        <v>120</v>
      </c>
      <c r="C8" s="425"/>
      <c r="D8" s="311">
        <v>13</v>
      </c>
      <c r="E8" s="358">
        <v>12</v>
      </c>
      <c r="F8" s="312">
        <v>1</v>
      </c>
      <c r="H8" s="356"/>
    </row>
    <row r="9" spans="2:8" ht="15" customHeight="1">
      <c r="B9" s="402" t="s">
        <v>121</v>
      </c>
      <c r="C9" s="403"/>
      <c r="D9" s="313">
        <v>15</v>
      </c>
      <c r="E9" s="359">
        <v>14</v>
      </c>
      <c r="F9" s="314">
        <v>1</v>
      </c>
    </row>
    <row r="10" spans="2:8" ht="15" customHeight="1">
      <c r="B10" s="424" t="s">
        <v>3</v>
      </c>
      <c r="C10" s="425"/>
      <c r="D10" s="311">
        <v>24</v>
      </c>
      <c r="E10" s="358">
        <v>24</v>
      </c>
      <c r="F10" s="312">
        <v>0</v>
      </c>
    </row>
    <row r="11" spans="2:8" ht="15" customHeight="1">
      <c r="B11" s="402" t="s">
        <v>4</v>
      </c>
      <c r="C11" s="403"/>
      <c r="D11" s="313">
        <v>1</v>
      </c>
      <c r="E11" s="359">
        <v>0</v>
      </c>
      <c r="F11" s="314">
        <v>1</v>
      </c>
    </row>
    <row r="12" spans="2:8" ht="15" customHeight="1">
      <c r="B12" s="424" t="s">
        <v>5</v>
      </c>
      <c r="C12" s="425"/>
      <c r="D12" s="311">
        <v>46</v>
      </c>
      <c r="E12" s="358">
        <v>45</v>
      </c>
      <c r="F12" s="312">
        <v>1</v>
      </c>
    </row>
    <row r="13" spans="2:8" ht="15" customHeight="1">
      <c r="B13" s="402" t="s">
        <v>122</v>
      </c>
      <c r="C13" s="403"/>
      <c r="D13" s="313">
        <v>24</v>
      </c>
      <c r="E13" s="359">
        <v>24</v>
      </c>
      <c r="F13" s="314">
        <v>0</v>
      </c>
    </row>
    <row r="14" spans="2:8" ht="15" customHeight="1">
      <c r="B14" s="424" t="s">
        <v>6</v>
      </c>
      <c r="C14" s="425"/>
      <c r="D14" s="311">
        <v>30</v>
      </c>
      <c r="E14" s="358">
        <v>28</v>
      </c>
      <c r="F14" s="312">
        <v>2</v>
      </c>
    </row>
    <row r="15" spans="2:8" ht="15" customHeight="1">
      <c r="B15" s="402" t="s">
        <v>91</v>
      </c>
      <c r="C15" s="403"/>
      <c r="D15" s="313">
        <v>65</v>
      </c>
      <c r="E15" s="359">
        <v>60</v>
      </c>
      <c r="F15" s="314">
        <v>5</v>
      </c>
    </row>
    <row r="16" spans="2:8" ht="15" customHeight="1">
      <c r="B16" s="424" t="s">
        <v>7</v>
      </c>
      <c r="C16" s="425"/>
      <c r="D16" s="311">
        <v>5</v>
      </c>
      <c r="E16" s="358">
        <v>5</v>
      </c>
      <c r="F16" s="312">
        <v>0</v>
      </c>
    </row>
    <row r="17" spans="2:6" ht="15" customHeight="1">
      <c r="B17" s="402" t="s">
        <v>8</v>
      </c>
      <c r="C17" s="403"/>
      <c r="D17" s="313">
        <v>21</v>
      </c>
      <c r="E17" s="359">
        <v>20</v>
      </c>
      <c r="F17" s="314">
        <v>1</v>
      </c>
    </row>
    <row r="18" spans="2:6" ht="15" customHeight="1">
      <c r="B18" s="424" t="s">
        <v>123</v>
      </c>
      <c r="C18" s="425"/>
      <c r="D18" s="311">
        <v>65</v>
      </c>
      <c r="E18" s="358">
        <v>62</v>
      </c>
      <c r="F18" s="312">
        <v>3</v>
      </c>
    </row>
    <row r="19" spans="2:6" ht="15" customHeight="1">
      <c r="B19" s="402" t="s">
        <v>124</v>
      </c>
      <c r="C19" s="403"/>
      <c r="D19" s="313">
        <v>17</v>
      </c>
      <c r="E19" s="359">
        <v>16</v>
      </c>
      <c r="F19" s="314">
        <v>1</v>
      </c>
    </row>
    <row r="20" spans="2:6" ht="15" customHeight="1">
      <c r="B20" s="424" t="s">
        <v>125</v>
      </c>
      <c r="C20" s="425"/>
      <c r="D20" s="311">
        <v>3</v>
      </c>
      <c r="E20" s="358">
        <v>3</v>
      </c>
      <c r="F20" s="312">
        <v>0</v>
      </c>
    </row>
    <row r="21" spans="2:6" ht="15" customHeight="1">
      <c r="B21" s="402" t="s">
        <v>9</v>
      </c>
      <c r="C21" s="403"/>
      <c r="D21" s="313">
        <v>8</v>
      </c>
      <c r="E21" s="359">
        <v>7</v>
      </c>
      <c r="F21" s="314">
        <v>1</v>
      </c>
    </row>
    <row r="22" spans="2:6" ht="15" customHeight="1">
      <c r="B22" s="424" t="s">
        <v>126</v>
      </c>
      <c r="C22" s="425"/>
      <c r="D22" s="311">
        <v>5</v>
      </c>
      <c r="E22" s="358">
        <v>5</v>
      </c>
      <c r="F22" s="312">
        <v>0</v>
      </c>
    </row>
    <row r="23" spans="2:6" ht="15" customHeight="1">
      <c r="B23" s="402" t="s">
        <v>11</v>
      </c>
      <c r="C23" s="403"/>
      <c r="D23" s="313">
        <v>1</v>
      </c>
      <c r="E23" s="359">
        <v>1</v>
      </c>
      <c r="F23" s="314">
        <v>0</v>
      </c>
    </row>
    <row r="24" spans="2:6" ht="15" customHeight="1">
      <c r="B24" s="424" t="s">
        <v>12</v>
      </c>
      <c r="C24" s="425"/>
      <c r="D24" s="311">
        <v>5</v>
      </c>
      <c r="E24" s="358">
        <v>5</v>
      </c>
      <c r="F24" s="312">
        <v>0</v>
      </c>
    </row>
    <row r="25" spans="2:6" ht="15" customHeight="1">
      <c r="B25" s="402" t="s">
        <v>13</v>
      </c>
      <c r="C25" s="403"/>
      <c r="D25" s="313">
        <v>0</v>
      </c>
      <c r="E25" s="359">
        <v>0</v>
      </c>
      <c r="F25" s="314">
        <v>0</v>
      </c>
    </row>
    <row r="26" spans="2:6" ht="15" customHeight="1">
      <c r="B26" s="404" t="s">
        <v>127</v>
      </c>
      <c r="C26" s="405"/>
      <c r="D26" s="315">
        <v>405</v>
      </c>
      <c r="E26" s="316">
        <v>388</v>
      </c>
      <c r="F26" s="317">
        <v>17</v>
      </c>
    </row>
    <row r="27" spans="2:6" ht="15" customHeight="1">
      <c r="B27" s="377" t="s">
        <v>366</v>
      </c>
    </row>
    <row r="28" spans="2:6" ht="15" customHeight="1">
      <c r="B28" s="377"/>
    </row>
    <row r="29" spans="2:6" ht="15" customHeight="1">
      <c r="B29" s="17" t="s">
        <v>193</v>
      </c>
    </row>
  </sheetData>
  <mergeCells count="25">
    <mergeCell ref="B26:C26"/>
    <mergeCell ref="B6:C6"/>
    <mergeCell ref="B4:C4"/>
    <mergeCell ref="D4:D5"/>
    <mergeCell ref="F4:F5"/>
    <mergeCell ref="E4:E5"/>
    <mergeCell ref="B15:C15"/>
    <mergeCell ref="B9:C9"/>
    <mergeCell ref="B10:C10"/>
    <mergeCell ref="B11:C11"/>
    <mergeCell ref="B7:C7"/>
    <mergeCell ref="B8:C8"/>
    <mergeCell ref="B21:C21"/>
    <mergeCell ref="B13:C13"/>
    <mergeCell ref="B12:C12"/>
    <mergeCell ref="B16:C16"/>
    <mergeCell ref="B17:C17"/>
    <mergeCell ref="B18:C18"/>
    <mergeCell ref="B19:C19"/>
    <mergeCell ref="B20:C20"/>
    <mergeCell ref="B22:C22"/>
    <mergeCell ref="B23:C23"/>
    <mergeCell ref="B24:C24"/>
    <mergeCell ref="B25:C25"/>
    <mergeCell ref="B14:C14"/>
  </mergeCell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dimension ref="B1:L74"/>
  <sheetViews>
    <sheetView workbookViewId="0"/>
  </sheetViews>
  <sheetFormatPr baseColWidth="10" defaultColWidth="11.5703125" defaultRowHeight="15" customHeight="1"/>
  <cols>
    <col min="1" max="1" width="11.5703125" style="1" customWidth="1"/>
    <col min="2" max="2" width="26.140625" style="1" customWidth="1"/>
    <col min="3" max="3" width="5.7109375" style="1" customWidth="1"/>
    <col min="4" max="10" width="10.28515625" style="1" customWidth="1"/>
    <col min="11" max="16384" width="11.5703125" style="1"/>
  </cols>
  <sheetData>
    <row r="1" spans="2:12" ht="16.5">
      <c r="B1" s="291" t="s">
        <v>363</v>
      </c>
      <c r="C1" s="291"/>
      <c r="D1" s="291"/>
      <c r="E1" s="291"/>
      <c r="F1" s="291"/>
      <c r="G1" s="291"/>
      <c r="H1" s="291"/>
      <c r="I1" s="291"/>
      <c r="J1" s="291"/>
    </row>
    <row r="2" spans="2:12" ht="15" customHeight="1">
      <c r="B2" s="215" t="s">
        <v>403</v>
      </c>
      <c r="C2" s="9"/>
      <c r="D2" s="9"/>
      <c r="E2" s="9"/>
      <c r="F2" s="9"/>
      <c r="G2" s="9"/>
      <c r="H2" s="9"/>
      <c r="I2" s="9"/>
      <c r="J2" s="9"/>
      <c r="K2" s="369"/>
    </row>
    <row r="3" spans="2:12" ht="15" customHeight="1">
      <c r="B3" s="8"/>
    </row>
    <row r="4" spans="2:12" ht="15" customHeight="1">
      <c r="B4" s="18"/>
      <c r="C4" s="117" t="s">
        <v>130</v>
      </c>
      <c r="D4" s="406">
        <v>2024</v>
      </c>
      <c r="E4" s="413">
        <v>2023</v>
      </c>
      <c r="F4" s="413">
        <v>2022</v>
      </c>
      <c r="G4" s="413">
        <v>2021</v>
      </c>
      <c r="H4" s="416">
        <v>2020</v>
      </c>
      <c r="I4" s="435">
        <v>2007</v>
      </c>
      <c r="J4" s="408" t="s">
        <v>386</v>
      </c>
      <c r="L4" s="356"/>
    </row>
    <row r="5" spans="2:12" ht="15" customHeight="1">
      <c r="B5" s="226" t="s">
        <v>178</v>
      </c>
      <c r="C5" s="118"/>
      <c r="D5" s="407"/>
      <c r="E5" s="414"/>
      <c r="F5" s="415"/>
      <c r="G5" s="415"/>
      <c r="H5" s="417"/>
      <c r="I5" s="436"/>
      <c r="J5" s="409"/>
    </row>
    <row r="6" spans="2:12" ht="15" customHeight="1">
      <c r="B6" s="410" t="s">
        <v>131</v>
      </c>
      <c r="C6" s="411"/>
      <c r="D6" s="411"/>
      <c r="E6" s="411"/>
      <c r="F6" s="411"/>
      <c r="G6" s="411"/>
      <c r="H6" s="411"/>
      <c r="I6" s="411"/>
      <c r="J6" s="412"/>
    </row>
    <row r="7" spans="2:12" ht="15" customHeight="1">
      <c r="B7" s="400" t="s">
        <v>1</v>
      </c>
      <c r="C7" s="401"/>
      <c r="D7" s="122">
        <v>49</v>
      </c>
      <c r="E7" s="122">
        <v>115</v>
      </c>
      <c r="F7" s="42">
        <v>197</v>
      </c>
      <c r="G7" s="42">
        <v>209</v>
      </c>
      <c r="H7" s="42">
        <v>147</v>
      </c>
      <c r="I7" s="123">
        <v>74</v>
      </c>
      <c r="J7" s="185">
        <v>2239</v>
      </c>
    </row>
    <row r="8" spans="2:12" ht="15" customHeight="1">
      <c r="B8" s="402" t="s">
        <v>2</v>
      </c>
      <c r="C8" s="403"/>
      <c r="D8" s="35">
        <v>8</v>
      </c>
      <c r="E8" s="35">
        <v>24</v>
      </c>
      <c r="F8" s="36">
        <v>38</v>
      </c>
      <c r="G8" s="36">
        <v>24</v>
      </c>
      <c r="H8" s="36">
        <v>15</v>
      </c>
      <c r="I8" s="124">
        <v>5</v>
      </c>
      <c r="J8" s="133">
        <v>331</v>
      </c>
    </row>
    <row r="9" spans="2:12" ht="15" customHeight="1">
      <c r="B9" s="424" t="s">
        <v>120</v>
      </c>
      <c r="C9" s="425"/>
      <c r="D9" s="32">
        <v>12</v>
      </c>
      <c r="E9" s="32">
        <v>22</v>
      </c>
      <c r="F9" s="33">
        <v>20</v>
      </c>
      <c r="G9" s="33">
        <v>20</v>
      </c>
      <c r="H9" s="33">
        <v>12</v>
      </c>
      <c r="I9" s="125">
        <v>1</v>
      </c>
      <c r="J9" s="134">
        <v>235</v>
      </c>
    </row>
    <row r="10" spans="2:12" ht="15" customHeight="1">
      <c r="B10" s="402" t="s">
        <v>121</v>
      </c>
      <c r="C10" s="403"/>
      <c r="D10" s="35">
        <v>14</v>
      </c>
      <c r="E10" s="35">
        <v>20</v>
      </c>
      <c r="F10" s="36">
        <v>24</v>
      </c>
      <c r="G10" s="36">
        <v>7</v>
      </c>
      <c r="H10" s="36">
        <v>10</v>
      </c>
      <c r="I10" s="124">
        <v>1</v>
      </c>
      <c r="J10" s="133">
        <v>152</v>
      </c>
    </row>
    <row r="11" spans="2:12" ht="15" customHeight="1">
      <c r="B11" s="424" t="s">
        <v>3</v>
      </c>
      <c r="C11" s="425"/>
      <c r="D11" s="32">
        <v>24</v>
      </c>
      <c r="E11" s="32">
        <v>36</v>
      </c>
      <c r="F11" s="33">
        <v>46</v>
      </c>
      <c r="G11" s="33">
        <v>62</v>
      </c>
      <c r="H11" s="33">
        <v>45</v>
      </c>
      <c r="I11" s="125">
        <v>18</v>
      </c>
      <c r="J11" s="134">
        <v>636</v>
      </c>
    </row>
    <row r="12" spans="2:12" ht="15" customHeight="1">
      <c r="B12" s="402" t="s">
        <v>4</v>
      </c>
      <c r="C12" s="403"/>
      <c r="D12" s="35">
        <v>0</v>
      </c>
      <c r="E12" s="35">
        <v>13</v>
      </c>
      <c r="F12" s="36">
        <v>12</v>
      </c>
      <c r="G12" s="36">
        <v>6</v>
      </c>
      <c r="H12" s="36">
        <v>10</v>
      </c>
      <c r="I12" s="124">
        <v>3</v>
      </c>
      <c r="J12" s="133">
        <v>105</v>
      </c>
    </row>
    <row r="13" spans="2:12" ht="15" customHeight="1">
      <c r="B13" s="424" t="s">
        <v>5</v>
      </c>
      <c r="C13" s="425"/>
      <c r="D13" s="32">
        <v>45</v>
      </c>
      <c r="E13" s="32">
        <v>52</v>
      </c>
      <c r="F13" s="33">
        <v>85</v>
      </c>
      <c r="G13" s="33">
        <v>64</v>
      </c>
      <c r="H13" s="33">
        <v>53</v>
      </c>
      <c r="I13" s="125">
        <v>51</v>
      </c>
      <c r="J13" s="134">
        <v>1183</v>
      </c>
    </row>
    <row r="14" spans="2:12" ht="15" customHeight="1">
      <c r="B14" s="402" t="s">
        <v>122</v>
      </c>
      <c r="C14" s="403"/>
      <c r="D14" s="35">
        <v>24</v>
      </c>
      <c r="E14" s="35">
        <v>28</v>
      </c>
      <c r="F14" s="36">
        <v>49</v>
      </c>
      <c r="G14" s="36">
        <v>24</v>
      </c>
      <c r="H14" s="36">
        <v>27</v>
      </c>
      <c r="I14" s="124">
        <v>8</v>
      </c>
      <c r="J14" s="133">
        <v>439</v>
      </c>
    </row>
    <row r="15" spans="2:12" ht="15" customHeight="1">
      <c r="B15" s="424" t="s">
        <v>6</v>
      </c>
      <c r="C15" s="425"/>
      <c r="D15" s="32">
        <v>28</v>
      </c>
      <c r="E15" s="32">
        <v>49</v>
      </c>
      <c r="F15" s="33">
        <v>48</v>
      </c>
      <c r="G15" s="33">
        <v>44</v>
      </c>
      <c r="H15" s="33">
        <v>33</v>
      </c>
      <c r="I15" s="125">
        <v>9</v>
      </c>
      <c r="J15" s="134">
        <v>714</v>
      </c>
    </row>
    <row r="16" spans="2:12" ht="15" customHeight="1">
      <c r="B16" s="402" t="s">
        <v>91</v>
      </c>
      <c r="C16" s="403"/>
      <c r="D16" s="35">
        <v>60</v>
      </c>
      <c r="E16" s="35">
        <v>135</v>
      </c>
      <c r="F16" s="36">
        <v>181</v>
      </c>
      <c r="G16" s="36">
        <v>167</v>
      </c>
      <c r="H16" s="36">
        <v>135</v>
      </c>
      <c r="I16" s="124">
        <v>30</v>
      </c>
      <c r="J16" s="133">
        <v>1952</v>
      </c>
    </row>
    <row r="17" spans="2:11" ht="15" customHeight="1">
      <c r="B17" s="424" t="s">
        <v>7</v>
      </c>
      <c r="C17" s="425"/>
      <c r="D17" s="32">
        <v>5</v>
      </c>
      <c r="E17" s="32">
        <v>6</v>
      </c>
      <c r="F17" s="33">
        <v>10</v>
      </c>
      <c r="G17" s="33">
        <v>21</v>
      </c>
      <c r="H17" s="33">
        <v>19</v>
      </c>
      <c r="I17" s="125">
        <v>1</v>
      </c>
      <c r="J17" s="134">
        <v>162</v>
      </c>
    </row>
    <row r="18" spans="2:11" ht="15" customHeight="1">
      <c r="B18" s="402" t="s">
        <v>8</v>
      </c>
      <c r="C18" s="403"/>
      <c r="D18" s="35">
        <v>20</v>
      </c>
      <c r="E18" s="35">
        <v>36</v>
      </c>
      <c r="F18" s="36">
        <v>50</v>
      </c>
      <c r="G18" s="36">
        <v>47</v>
      </c>
      <c r="H18" s="36">
        <v>44</v>
      </c>
      <c r="I18" s="124">
        <v>12</v>
      </c>
      <c r="J18" s="133">
        <v>589</v>
      </c>
    </row>
    <row r="19" spans="2:11" ht="15" customHeight="1">
      <c r="B19" s="424" t="s">
        <v>123</v>
      </c>
      <c r="C19" s="425"/>
      <c r="D19" s="32">
        <v>62</v>
      </c>
      <c r="E19" s="32">
        <v>111</v>
      </c>
      <c r="F19" s="33">
        <v>121</v>
      </c>
      <c r="G19" s="33">
        <v>122</v>
      </c>
      <c r="H19" s="33">
        <v>66</v>
      </c>
      <c r="I19" s="125">
        <v>8</v>
      </c>
      <c r="J19" s="134">
        <v>1619</v>
      </c>
    </row>
    <row r="20" spans="2:11" ht="15" customHeight="1">
      <c r="B20" s="402" t="s">
        <v>124</v>
      </c>
      <c r="C20" s="403"/>
      <c r="D20" s="35">
        <v>16</v>
      </c>
      <c r="E20" s="35">
        <v>26</v>
      </c>
      <c r="F20" s="36">
        <v>35</v>
      </c>
      <c r="G20" s="36">
        <v>23</v>
      </c>
      <c r="H20" s="36">
        <v>24</v>
      </c>
      <c r="I20" s="124">
        <v>3</v>
      </c>
      <c r="J20" s="133">
        <v>362</v>
      </c>
      <c r="K20" s="2"/>
    </row>
    <row r="21" spans="2:11" ht="15" customHeight="1">
      <c r="B21" s="424" t="s">
        <v>125</v>
      </c>
      <c r="C21" s="425"/>
      <c r="D21" s="32">
        <v>3</v>
      </c>
      <c r="E21" s="32">
        <v>14</v>
      </c>
      <c r="F21" s="33">
        <v>12</v>
      </c>
      <c r="G21" s="33">
        <v>5</v>
      </c>
      <c r="H21" s="33">
        <v>3</v>
      </c>
      <c r="I21" s="125">
        <v>1</v>
      </c>
      <c r="J21" s="134">
        <v>93</v>
      </c>
      <c r="K21" s="2"/>
    </row>
    <row r="22" spans="2:11" ht="15" customHeight="1">
      <c r="B22" s="402" t="s">
        <v>9</v>
      </c>
      <c r="C22" s="403"/>
      <c r="D22" s="35">
        <v>7</v>
      </c>
      <c r="E22" s="35">
        <v>13</v>
      </c>
      <c r="F22" s="36">
        <v>14</v>
      </c>
      <c r="G22" s="36">
        <v>12</v>
      </c>
      <c r="H22" s="36">
        <v>7</v>
      </c>
      <c r="I22" s="124">
        <v>1</v>
      </c>
      <c r="J22" s="133">
        <v>217</v>
      </c>
      <c r="K22" s="2"/>
    </row>
    <row r="23" spans="2:11" ht="15" customHeight="1">
      <c r="B23" s="424" t="s">
        <v>126</v>
      </c>
      <c r="C23" s="425"/>
      <c r="D23" s="32">
        <v>5</v>
      </c>
      <c r="E23" s="32">
        <v>12</v>
      </c>
      <c r="F23" s="33">
        <v>16</v>
      </c>
      <c r="G23" s="33">
        <v>2</v>
      </c>
      <c r="H23" s="33">
        <v>0</v>
      </c>
      <c r="I23" s="125">
        <v>0</v>
      </c>
      <c r="J23" s="134">
        <v>84</v>
      </c>
      <c r="K23" s="2"/>
    </row>
    <row r="24" spans="2:11" ht="15" customHeight="1">
      <c r="B24" s="402" t="s">
        <v>11</v>
      </c>
      <c r="C24" s="403"/>
      <c r="D24" s="35">
        <v>1</v>
      </c>
      <c r="E24" s="35">
        <v>1</v>
      </c>
      <c r="F24" s="36">
        <v>0</v>
      </c>
      <c r="G24" s="36">
        <v>0</v>
      </c>
      <c r="H24" s="36">
        <v>0</v>
      </c>
      <c r="I24" s="124">
        <v>0</v>
      </c>
      <c r="J24" s="133">
        <v>8</v>
      </c>
      <c r="K24" s="2"/>
    </row>
    <row r="25" spans="2:11" ht="15" customHeight="1">
      <c r="B25" s="424" t="s">
        <v>12</v>
      </c>
      <c r="C25" s="425"/>
      <c r="D25" s="32">
        <v>5</v>
      </c>
      <c r="E25" s="32">
        <v>0</v>
      </c>
      <c r="F25" s="33">
        <v>2</v>
      </c>
      <c r="G25" s="33">
        <v>4</v>
      </c>
      <c r="H25" s="33">
        <v>1</v>
      </c>
      <c r="I25" s="125">
        <v>0</v>
      </c>
      <c r="J25" s="134">
        <v>16</v>
      </c>
      <c r="K25" s="2"/>
    </row>
    <row r="26" spans="2:11" ht="15" hidden="1" customHeight="1">
      <c r="B26" s="402" t="s">
        <v>13</v>
      </c>
      <c r="C26" s="403"/>
      <c r="D26" s="35">
        <v>0</v>
      </c>
      <c r="E26" s="35">
        <v>0</v>
      </c>
      <c r="F26" s="36">
        <v>0</v>
      </c>
      <c r="G26" s="36">
        <v>0</v>
      </c>
      <c r="H26" s="36">
        <v>0</v>
      </c>
      <c r="I26" s="124">
        <v>0</v>
      </c>
      <c r="J26" s="133">
        <v>0</v>
      </c>
      <c r="K26" s="2"/>
    </row>
    <row r="27" spans="2:11" ht="15" customHeight="1">
      <c r="B27" s="404" t="s">
        <v>127</v>
      </c>
      <c r="C27" s="405"/>
      <c r="D27" s="58">
        <v>388</v>
      </c>
      <c r="E27" s="58">
        <v>713</v>
      </c>
      <c r="F27" s="58">
        <v>960</v>
      </c>
      <c r="G27" s="58">
        <v>863</v>
      </c>
      <c r="H27" s="58">
        <v>651</v>
      </c>
      <c r="I27" s="121">
        <v>226</v>
      </c>
      <c r="J27" s="190">
        <v>11136</v>
      </c>
      <c r="K27" s="2"/>
    </row>
    <row r="28" spans="2:11" ht="15" customHeight="1">
      <c r="B28" s="410" t="s">
        <v>132</v>
      </c>
      <c r="C28" s="411"/>
      <c r="D28" s="411"/>
      <c r="E28" s="411"/>
      <c r="F28" s="411"/>
      <c r="G28" s="411"/>
      <c r="H28" s="411"/>
      <c r="I28" s="433"/>
      <c r="J28" s="412"/>
    </row>
    <row r="29" spans="2:11" ht="15" customHeight="1">
      <c r="B29" s="400" t="s">
        <v>1</v>
      </c>
      <c r="C29" s="401"/>
      <c r="D29" s="122">
        <v>49</v>
      </c>
      <c r="E29" s="122">
        <v>68</v>
      </c>
      <c r="F29" s="42">
        <v>107</v>
      </c>
      <c r="G29" s="42">
        <v>28</v>
      </c>
      <c r="H29" s="42">
        <v>27</v>
      </c>
      <c r="I29" s="123">
        <v>7</v>
      </c>
      <c r="J29" s="185">
        <v>556</v>
      </c>
    </row>
    <row r="30" spans="2:11" ht="15" customHeight="1">
      <c r="B30" s="402" t="s">
        <v>2</v>
      </c>
      <c r="C30" s="403"/>
      <c r="D30" s="35">
        <v>8</v>
      </c>
      <c r="E30" s="35">
        <v>16</v>
      </c>
      <c r="F30" s="36">
        <v>31</v>
      </c>
      <c r="G30" s="36">
        <v>5</v>
      </c>
      <c r="H30" s="36">
        <v>5</v>
      </c>
      <c r="I30" s="124">
        <v>3</v>
      </c>
      <c r="J30" s="133">
        <v>152</v>
      </c>
    </row>
    <row r="31" spans="2:11" ht="15" customHeight="1">
      <c r="B31" s="424" t="s">
        <v>120</v>
      </c>
      <c r="C31" s="425"/>
      <c r="D31" s="32">
        <v>12</v>
      </c>
      <c r="E31" s="33">
        <v>14</v>
      </c>
      <c r="F31" s="33">
        <v>13</v>
      </c>
      <c r="G31" s="33">
        <v>4</v>
      </c>
      <c r="H31" s="33">
        <v>0</v>
      </c>
      <c r="I31" s="125">
        <v>0</v>
      </c>
      <c r="J31" s="134">
        <v>97</v>
      </c>
    </row>
    <row r="32" spans="2:11" ht="15" customHeight="1">
      <c r="B32" s="402" t="s">
        <v>121</v>
      </c>
      <c r="C32" s="403"/>
      <c r="D32" s="35">
        <v>14</v>
      </c>
      <c r="E32" s="174">
        <v>17</v>
      </c>
      <c r="F32" s="174">
        <v>19</v>
      </c>
      <c r="G32" s="174">
        <v>5</v>
      </c>
      <c r="H32" s="174">
        <v>4</v>
      </c>
      <c r="I32" s="124">
        <v>0</v>
      </c>
      <c r="J32" s="133">
        <v>81</v>
      </c>
    </row>
    <row r="33" spans="2:10" ht="15" customHeight="1">
      <c r="B33" s="424" t="s">
        <v>3</v>
      </c>
      <c r="C33" s="425"/>
      <c r="D33" s="32">
        <v>24</v>
      </c>
      <c r="E33" s="33">
        <v>28</v>
      </c>
      <c r="F33" s="33">
        <v>32</v>
      </c>
      <c r="G33" s="33">
        <v>24</v>
      </c>
      <c r="H33" s="33">
        <v>12</v>
      </c>
      <c r="I33" s="125">
        <v>2</v>
      </c>
      <c r="J33" s="134">
        <v>239</v>
      </c>
    </row>
    <row r="34" spans="2:10" ht="15" customHeight="1">
      <c r="B34" s="402" t="s">
        <v>4</v>
      </c>
      <c r="C34" s="403"/>
      <c r="D34" s="35">
        <v>0</v>
      </c>
      <c r="E34" s="174">
        <v>7</v>
      </c>
      <c r="F34" s="174">
        <v>7</v>
      </c>
      <c r="G34" s="174">
        <v>3</v>
      </c>
      <c r="H34" s="174">
        <v>0</v>
      </c>
      <c r="I34" s="124">
        <v>2</v>
      </c>
      <c r="J34" s="133">
        <v>39</v>
      </c>
    </row>
    <row r="35" spans="2:10" ht="15" customHeight="1">
      <c r="B35" s="424" t="s">
        <v>5</v>
      </c>
      <c r="C35" s="425"/>
      <c r="D35" s="32">
        <v>45</v>
      </c>
      <c r="E35" s="33">
        <v>37</v>
      </c>
      <c r="F35" s="33">
        <v>64</v>
      </c>
      <c r="G35" s="33">
        <v>19</v>
      </c>
      <c r="H35" s="33">
        <v>19</v>
      </c>
      <c r="I35" s="125">
        <v>11</v>
      </c>
      <c r="J35" s="134">
        <v>473</v>
      </c>
    </row>
    <row r="36" spans="2:10" ht="15" customHeight="1">
      <c r="B36" s="402" t="s">
        <v>122</v>
      </c>
      <c r="C36" s="403"/>
      <c r="D36" s="35">
        <v>24</v>
      </c>
      <c r="E36" s="174">
        <v>17</v>
      </c>
      <c r="F36" s="174">
        <v>36</v>
      </c>
      <c r="G36" s="174">
        <v>4</v>
      </c>
      <c r="H36" s="174">
        <v>8</v>
      </c>
      <c r="I36" s="124">
        <v>6</v>
      </c>
      <c r="J36" s="133">
        <v>202</v>
      </c>
    </row>
    <row r="37" spans="2:10" ht="15" customHeight="1">
      <c r="B37" s="424" t="s">
        <v>6</v>
      </c>
      <c r="C37" s="425"/>
      <c r="D37" s="32">
        <v>28</v>
      </c>
      <c r="E37" s="33">
        <v>40</v>
      </c>
      <c r="F37" s="33">
        <v>39</v>
      </c>
      <c r="G37" s="33">
        <v>15</v>
      </c>
      <c r="H37" s="33">
        <v>9</v>
      </c>
      <c r="I37" s="125">
        <v>4</v>
      </c>
      <c r="J37" s="134">
        <v>319</v>
      </c>
    </row>
    <row r="38" spans="2:10" ht="15" customHeight="1">
      <c r="B38" s="402" t="s">
        <v>91</v>
      </c>
      <c r="C38" s="403"/>
      <c r="D38" s="35">
        <v>60</v>
      </c>
      <c r="E38" s="174">
        <v>89</v>
      </c>
      <c r="F38" s="174">
        <v>113</v>
      </c>
      <c r="G38" s="174">
        <v>54</v>
      </c>
      <c r="H38" s="174">
        <v>32</v>
      </c>
      <c r="I38" s="124">
        <v>5</v>
      </c>
      <c r="J38" s="133">
        <v>656</v>
      </c>
    </row>
    <row r="39" spans="2:10" ht="15" customHeight="1">
      <c r="B39" s="424" t="s">
        <v>7</v>
      </c>
      <c r="C39" s="425"/>
      <c r="D39" s="32">
        <v>5</v>
      </c>
      <c r="E39" s="33">
        <v>5</v>
      </c>
      <c r="F39" s="33">
        <v>8</v>
      </c>
      <c r="G39" s="33">
        <v>8</v>
      </c>
      <c r="H39" s="33">
        <v>5</v>
      </c>
      <c r="I39" s="125">
        <v>1</v>
      </c>
      <c r="J39" s="134">
        <v>76</v>
      </c>
    </row>
    <row r="40" spans="2:10" ht="15" customHeight="1">
      <c r="B40" s="402" t="s">
        <v>8</v>
      </c>
      <c r="C40" s="403"/>
      <c r="D40" s="35">
        <v>20</v>
      </c>
      <c r="E40" s="174">
        <v>26</v>
      </c>
      <c r="F40" s="174">
        <v>34</v>
      </c>
      <c r="G40" s="174">
        <v>13</v>
      </c>
      <c r="H40" s="174">
        <v>13</v>
      </c>
      <c r="I40" s="124">
        <v>2</v>
      </c>
      <c r="J40" s="133">
        <v>224</v>
      </c>
    </row>
    <row r="41" spans="2:10" ht="15" customHeight="1">
      <c r="B41" s="424" t="s">
        <v>123</v>
      </c>
      <c r="C41" s="425"/>
      <c r="D41" s="32">
        <v>62</v>
      </c>
      <c r="E41" s="33">
        <v>63</v>
      </c>
      <c r="F41" s="33">
        <v>87</v>
      </c>
      <c r="G41" s="33">
        <v>34</v>
      </c>
      <c r="H41" s="33">
        <v>27</v>
      </c>
      <c r="I41" s="125">
        <v>4</v>
      </c>
      <c r="J41" s="134">
        <v>634</v>
      </c>
    </row>
    <row r="42" spans="2:10" ht="15" customHeight="1">
      <c r="B42" s="402" t="s">
        <v>124</v>
      </c>
      <c r="C42" s="403"/>
      <c r="D42" s="35">
        <v>16</v>
      </c>
      <c r="E42" s="174">
        <v>21</v>
      </c>
      <c r="F42" s="174">
        <v>25</v>
      </c>
      <c r="G42" s="174">
        <v>2</v>
      </c>
      <c r="H42" s="174">
        <v>9</v>
      </c>
      <c r="I42" s="124">
        <v>1</v>
      </c>
      <c r="J42" s="133">
        <v>133</v>
      </c>
    </row>
    <row r="43" spans="2:10" ht="15" customHeight="1">
      <c r="B43" s="424" t="s">
        <v>125</v>
      </c>
      <c r="C43" s="425"/>
      <c r="D43" s="32">
        <v>3</v>
      </c>
      <c r="E43" s="33">
        <v>13</v>
      </c>
      <c r="F43" s="33">
        <v>8</v>
      </c>
      <c r="G43" s="33">
        <v>0</v>
      </c>
      <c r="H43" s="33">
        <v>1</v>
      </c>
      <c r="I43" s="125">
        <v>1</v>
      </c>
      <c r="J43" s="134">
        <v>43</v>
      </c>
    </row>
    <row r="44" spans="2:10" ht="15" customHeight="1">
      <c r="B44" s="402" t="s">
        <v>9</v>
      </c>
      <c r="C44" s="403"/>
      <c r="D44" s="35">
        <v>7</v>
      </c>
      <c r="E44" s="174">
        <v>10</v>
      </c>
      <c r="F44" s="174">
        <v>8</v>
      </c>
      <c r="G44" s="174">
        <v>5</v>
      </c>
      <c r="H44" s="174">
        <v>1</v>
      </c>
      <c r="I44" s="124">
        <v>0</v>
      </c>
      <c r="J44" s="133">
        <v>88</v>
      </c>
    </row>
    <row r="45" spans="2:10" ht="15" customHeight="1">
      <c r="B45" s="424" t="s">
        <v>126</v>
      </c>
      <c r="C45" s="425"/>
      <c r="D45" s="32">
        <v>5</v>
      </c>
      <c r="E45" s="33">
        <v>7</v>
      </c>
      <c r="F45" s="33">
        <v>8</v>
      </c>
      <c r="G45" s="33">
        <v>1</v>
      </c>
      <c r="H45" s="33">
        <v>0</v>
      </c>
      <c r="I45" s="125">
        <v>0</v>
      </c>
      <c r="J45" s="134">
        <v>34</v>
      </c>
    </row>
    <row r="46" spans="2:10" ht="15" customHeight="1">
      <c r="B46" s="402" t="s">
        <v>11</v>
      </c>
      <c r="C46" s="403"/>
      <c r="D46" s="35">
        <v>1</v>
      </c>
      <c r="E46" s="174">
        <v>0</v>
      </c>
      <c r="F46" s="174">
        <v>0</v>
      </c>
      <c r="G46" s="174">
        <v>0</v>
      </c>
      <c r="H46" s="174">
        <v>0</v>
      </c>
      <c r="I46" s="124">
        <v>0</v>
      </c>
      <c r="J46" s="133">
        <v>3</v>
      </c>
    </row>
    <row r="47" spans="2:10" ht="15" customHeight="1">
      <c r="B47" s="424" t="s">
        <v>12</v>
      </c>
      <c r="C47" s="425"/>
      <c r="D47" s="32">
        <v>5</v>
      </c>
      <c r="E47" s="33">
        <v>0</v>
      </c>
      <c r="F47" s="33">
        <v>2</v>
      </c>
      <c r="G47" s="33">
        <v>1</v>
      </c>
      <c r="H47" s="33">
        <v>0</v>
      </c>
      <c r="I47" s="125">
        <v>0</v>
      </c>
      <c r="J47" s="134">
        <v>8</v>
      </c>
    </row>
    <row r="48" spans="2:10" ht="15" hidden="1" customHeight="1">
      <c r="B48" s="402" t="s">
        <v>13</v>
      </c>
      <c r="C48" s="403"/>
      <c r="D48" s="35">
        <v>0</v>
      </c>
      <c r="E48" s="174">
        <v>0</v>
      </c>
      <c r="F48" s="174">
        <v>0</v>
      </c>
      <c r="G48" s="174">
        <v>0</v>
      </c>
      <c r="H48" s="174">
        <v>0</v>
      </c>
      <c r="I48" s="124">
        <v>0</v>
      </c>
      <c r="J48" s="133">
        <v>0</v>
      </c>
    </row>
    <row r="49" spans="2:11" ht="15" customHeight="1">
      <c r="B49" s="404" t="s">
        <v>133</v>
      </c>
      <c r="C49" s="405"/>
      <c r="D49" s="58">
        <v>388</v>
      </c>
      <c r="E49" s="43">
        <v>478</v>
      </c>
      <c r="F49" s="43">
        <v>641</v>
      </c>
      <c r="G49" s="43">
        <v>225</v>
      </c>
      <c r="H49" s="65">
        <v>172</v>
      </c>
      <c r="I49" s="121">
        <v>49</v>
      </c>
      <c r="J49" s="190">
        <v>4057</v>
      </c>
      <c r="K49" s="2"/>
    </row>
    <row r="50" spans="2:11" ht="15" customHeight="1">
      <c r="B50" s="410" t="s">
        <v>134</v>
      </c>
      <c r="C50" s="411"/>
      <c r="D50" s="411"/>
      <c r="E50" s="411"/>
      <c r="F50" s="411"/>
      <c r="G50" s="411"/>
      <c r="H50" s="411"/>
      <c r="I50" s="411"/>
      <c r="J50" s="412"/>
    </row>
    <row r="51" spans="2:11" ht="15" customHeight="1">
      <c r="B51" s="400" t="s">
        <v>1</v>
      </c>
      <c r="C51" s="401"/>
      <c r="D51" s="122">
        <v>0</v>
      </c>
      <c r="E51" s="122">
        <v>47</v>
      </c>
      <c r="F51" s="42">
        <v>90</v>
      </c>
      <c r="G51" s="42">
        <v>181</v>
      </c>
      <c r="H51" s="42">
        <v>120</v>
      </c>
      <c r="I51" s="123">
        <v>67</v>
      </c>
      <c r="J51" s="185">
        <v>1683</v>
      </c>
    </row>
    <row r="52" spans="2:11" ht="15" customHeight="1">
      <c r="B52" s="402" t="s">
        <v>2</v>
      </c>
      <c r="C52" s="403"/>
      <c r="D52" s="35">
        <v>0</v>
      </c>
      <c r="E52" s="35">
        <v>8</v>
      </c>
      <c r="F52" s="36">
        <v>7</v>
      </c>
      <c r="G52" s="36">
        <v>19</v>
      </c>
      <c r="H52" s="36">
        <v>10</v>
      </c>
      <c r="I52" s="124">
        <v>2</v>
      </c>
      <c r="J52" s="133">
        <v>179</v>
      </c>
    </row>
    <row r="53" spans="2:11" ht="15" customHeight="1">
      <c r="B53" s="424" t="s">
        <v>120</v>
      </c>
      <c r="C53" s="425"/>
      <c r="D53" s="32">
        <v>0</v>
      </c>
      <c r="E53" s="33">
        <v>8</v>
      </c>
      <c r="F53" s="33">
        <v>7</v>
      </c>
      <c r="G53" s="33">
        <v>16</v>
      </c>
      <c r="H53" s="33">
        <v>12</v>
      </c>
      <c r="I53" s="125">
        <v>1</v>
      </c>
      <c r="J53" s="134">
        <v>138</v>
      </c>
    </row>
    <row r="54" spans="2:11" ht="15" customHeight="1">
      <c r="B54" s="402" t="s">
        <v>121</v>
      </c>
      <c r="C54" s="403"/>
      <c r="D54" s="35">
        <v>0</v>
      </c>
      <c r="E54" s="35">
        <v>3</v>
      </c>
      <c r="F54" s="36">
        <v>5</v>
      </c>
      <c r="G54" s="36">
        <v>2</v>
      </c>
      <c r="H54" s="36">
        <v>6</v>
      </c>
      <c r="I54" s="124">
        <v>1</v>
      </c>
      <c r="J54" s="133">
        <v>71</v>
      </c>
    </row>
    <row r="55" spans="2:11" ht="15" customHeight="1">
      <c r="B55" s="424" t="s">
        <v>3</v>
      </c>
      <c r="C55" s="425"/>
      <c r="D55" s="32">
        <v>0</v>
      </c>
      <c r="E55" s="82">
        <v>8</v>
      </c>
      <c r="F55" s="33">
        <v>14</v>
      </c>
      <c r="G55" s="33">
        <v>38</v>
      </c>
      <c r="H55" s="33">
        <v>33</v>
      </c>
      <c r="I55" s="125">
        <v>16</v>
      </c>
      <c r="J55" s="134">
        <v>397</v>
      </c>
      <c r="K55" s="2"/>
    </row>
    <row r="56" spans="2:11" ht="15" customHeight="1">
      <c r="B56" s="402" t="s">
        <v>4</v>
      </c>
      <c r="C56" s="403"/>
      <c r="D56" s="35">
        <v>0</v>
      </c>
      <c r="E56" s="35">
        <v>6</v>
      </c>
      <c r="F56" s="36">
        <v>5</v>
      </c>
      <c r="G56" s="36">
        <v>3</v>
      </c>
      <c r="H56" s="36">
        <v>10</v>
      </c>
      <c r="I56" s="124">
        <v>1</v>
      </c>
      <c r="J56" s="133">
        <v>66</v>
      </c>
      <c r="K56" s="2"/>
    </row>
    <row r="57" spans="2:11" ht="15" customHeight="1">
      <c r="B57" s="424" t="s">
        <v>5</v>
      </c>
      <c r="C57" s="425"/>
      <c r="D57" s="32">
        <v>0</v>
      </c>
      <c r="E57" s="82">
        <v>15</v>
      </c>
      <c r="F57" s="33">
        <v>21</v>
      </c>
      <c r="G57" s="33">
        <v>45</v>
      </c>
      <c r="H57" s="33">
        <v>34</v>
      </c>
      <c r="I57" s="125">
        <v>40</v>
      </c>
      <c r="J57" s="134">
        <v>710</v>
      </c>
      <c r="K57" s="2"/>
    </row>
    <row r="58" spans="2:11" ht="15" customHeight="1">
      <c r="B58" s="402" t="s">
        <v>122</v>
      </c>
      <c r="C58" s="403"/>
      <c r="D58" s="35">
        <v>0</v>
      </c>
      <c r="E58" s="35">
        <v>11</v>
      </c>
      <c r="F58" s="36">
        <v>13</v>
      </c>
      <c r="G58" s="36">
        <v>20</v>
      </c>
      <c r="H58" s="36">
        <v>19</v>
      </c>
      <c r="I58" s="124">
        <v>2</v>
      </c>
      <c r="J58" s="133">
        <v>237</v>
      </c>
      <c r="K58" s="2"/>
    </row>
    <row r="59" spans="2:11" ht="15" customHeight="1">
      <c r="B59" s="424" t="s">
        <v>6</v>
      </c>
      <c r="C59" s="425"/>
      <c r="D59" s="32">
        <v>0</v>
      </c>
      <c r="E59" s="82">
        <v>9</v>
      </c>
      <c r="F59" s="33">
        <v>9</v>
      </c>
      <c r="G59" s="33">
        <v>29</v>
      </c>
      <c r="H59" s="33">
        <v>24</v>
      </c>
      <c r="I59" s="125">
        <v>5</v>
      </c>
      <c r="J59" s="134">
        <v>395</v>
      </c>
      <c r="K59" s="2"/>
    </row>
    <row r="60" spans="2:11" ht="15" customHeight="1">
      <c r="B60" s="402" t="s">
        <v>91</v>
      </c>
      <c r="C60" s="403"/>
      <c r="D60" s="35">
        <v>0</v>
      </c>
      <c r="E60" s="35">
        <v>46</v>
      </c>
      <c r="F60" s="36">
        <v>68</v>
      </c>
      <c r="G60" s="36">
        <v>113</v>
      </c>
      <c r="H60" s="36">
        <v>103</v>
      </c>
      <c r="I60" s="124">
        <v>25</v>
      </c>
      <c r="J60" s="133">
        <v>1296</v>
      </c>
      <c r="K60" s="2"/>
    </row>
    <row r="61" spans="2:11" ht="15" customHeight="1">
      <c r="B61" s="424" t="s">
        <v>7</v>
      </c>
      <c r="C61" s="425"/>
      <c r="D61" s="32">
        <v>0</v>
      </c>
      <c r="E61" s="82">
        <v>1</v>
      </c>
      <c r="F61" s="33">
        <v>2</v>
      </c>
      <c r="G61" s="33">
        <v>13</v>
      </c>
      <c r="H61" s="33">
        <v>14</v>
      </c>
      <c r="I61" s="125">
        <v>0</v>
      </c>
      <c r="J61" s="134">
        <v>86</v>
      </c>
      <c r="K61" s="2"/>
    </row>
    <row r="62" spans="2:11" ht="15" customHeight="1">
      <c r="B62" s="402" t="s">
        <v>8</v>
      </c>
      <c r="C62" s="403"/>
      <c r="D62" s="35">
        <v>0</v>
      </c>
      <c r="E62" s="35">
        <v>10</v>
      </c>
      <c r="F62" s="36">
        <v>16</v>
      </c>
      <c r="G62" s="36">
        <v>34</v>
      </c>
      <c r="H62" s="36">
        <v>31</v>
      </c>
      <c r="I62" s="124">
        <v>10</v>
      </c>
      <c r="J62" s="133">
        <v>365</v>
      </c>
      <c r="K62" s="2"/>
    </row>
    <row r="63" spans="2:11" ht="15" customHeight="1">
      <c r="B63" s="424" t="s">
        <v>123</v>
      </c>
      <c r="C63" s="425"/>
      <c r="D63" s="32">
        <v>0</v>
      </c>
      <c r="E63" s="82">
        <v>48</v>
      </c>
      <c r="F63" s="33">
        <v>34</v>
      </c>
      <c r="G63" s="33">
        <v>88</v>
      </c>
      <c r="H63" s="33">
        <v>39</v>
      </c>
      <c r="I63" s="125">
        <v>4</v>
      </c>
      <c r="J63" s="134">
        <v>985</v>
      </c>
      <c r="K63" s="2"/>
    </row>
    <row r="64" spans="2:11" ht="15" customHeight="1">
      <c r="B64" s="402" t="s">
        <v>124</v>
      </c>
      <c r="C64" s="403"/>
      <c r="D64" s="35">
        <v>0</v>
      </c>
      <c r="E64" s="35">
        <v>5</v>
      </c>
      <c r="F64" s="36">
        <v>10</v>
      </c>
      <c r="G64" s="36">
        <v>21</v>
      </c>
      <c r="H64" s="36">
        <v>15</v>
      </c>
      <c r="I64" s="124">
        <v>2</v>
      </c>
      <c r="J64" s="133">
        <v>229</v>
      </c>
      <c r="K64" s="2"/>
    </row>
    <row r="65" spans="2:11" ht="15" customHeight="1">
      <c r="B65" s="424" t="s">
        <v>125</v>
      </c>
      <c r="C65" s="425"/>
      <c r="D65" s="32">
        <v>0</v>
      </c>
      <c r="E65" s="82">
        <v>1</v>
      </c>
      <c r="F65" s="33">
        <v>4</v>
      </c>
      <c r="G65" s="33">
        <v>5</v>
      </c>
      <c r="H65" s="33">
        <v>2</v>
      </c>
      <c r="I65" s="125">
        <v>0</v>
      </c>
      <c r="J65" s="134">
        <v>50</v>
      </c>
      <c r="K65" s="2"/>
    </row>
    <row r="66" spans="2:11" ht="15" customHeight="1">
      <c r="B66" s="402" t="s">
        <v>9</v>
      </c>
      <c r="C66" s="403"/>
      <c r="D66" s="35">
        <v>0</v>
      </c>
      <c r="E66" s="35">
        <v>3</v>
      </c>
      <c r="F66" s="36">
        <v>6</v>
      </c>
      <c r="G66" s="36">
        <v>7</v>
      </c>
      <c r="H66" s="36">
        <v>6</v>
      </c>
      <c r="I66" s="124">
        <v>1</v>
      </c>
      <c r="J66" s="133">
        <v>129</v>
      </c>
      <c r="K66" s="2"/>
    </row>
    <row r="67" spans="2:11" ht="15" customHeight="1">
      <c r="B67" s="424" t="s">
        <v>126</v>
      </c>
      <c r="C67" s="425"/>
      <c r="D67" s="32">
        <v>0</v>
      </c>
      <c r="E67" s="82">
        <v>5</v>
      </c>
      <c r="F67" s="33">
        <v>8</v>
      </c>
      <c r="G67" s="33">
        <v>1</v>
      </c>
      <c r="H67" s="33">
        <v>0</v>
      </c>
      <c r="I67" s="125">
        <v>0</v>
      </c>
      <c r="J67" s="134">
        <v>50</v>
      </c>
      <c r="K67" s="2"/>
    </row>
    <row r="68" spans="2:11" ht="15" customHeight="1">
      <c r="B68" s="402" t="s">
        <v>11</v>
      </c>
      <c r="C68" s="403"/>
      <c r="D68" s="35">
        <v>0</v>
      </c>
      <c r="E68" s="35">
        <v>1</v>
      </c>
      <c r="F68" s="36">
        <v>0</v>
      </c>
      <c r="G68" s="36">
        <v>0</v>
      </c>
      <c r="H68" s="36">
        <v>0</v>
      </c>
      <c r="I68" s="124">
        <v>0</v>
      </c>
      <c r="J68" s="133">
        <v>5</v>
      </c>
      <c r="K68" s="2"/>
    </row>
    <row r="69" spans="2:11" ht="15" customHeight="1">
      <c r="B69" s="424" t="s">
        <v>12</v>
      </c>
      <c r="C69" s="425"/>
      <c r="D69" s="32">
        <v>0</v>
      </c>
      <c r="E69" s="82">
        <v>0</v>
      </c>
      <c r="F69" s="33">
        <v>0</v>
      </c>
      <c r="G69" s="33">
        <v>3</v>
      </c>
      <c r="H69" s="33">
        <v>1</v>
      </c>
      <c r="I69" s="125">
        <v>0</v>
      </c>
      <c r="J69" s="134">
        <v>8</v>
      </c>
      <c r="K69" s="2"/>
    </row>
    <row r="70" spans="2:11" ht="15" hidden="1" customHeight="1">
      <c r="B70" s="402" t="s">
        <v>13</v>
      </c>
      <c r="C70" s="403"/>
      <c r="D70" s="35">
        <v>0</v>
      </c>
      <c r="E70" s="35">
        <v>0</v>
      </c>
      <c r="F70" s="36">
        <v>0</v>
      </c>
      <c r="G70" s="36">
        <v>0</v>
      </c>
      <c r="H70" s="36">
        <v>0</v>
      </c>
      <c r="I70" s="124">
        <v>0</v>
      </c>
      <c r="J70" s="133">
        <v>0</v>
      </c>
      <c r="K70" s="2"/>
    </row>
    <row r="71" spans="2:11" ht="15" customHeight="1">
      <c r="B71" s="404" t="s">
        <v>135</v>
      </c>
      <c r="C71" s="405"/>
      <c r="D71" s="58">
        <v>0</v>
      </c>
      <c r="E71" s="43">
        <v>235</v>
      </c>
      <c r="F71" s="43">
        <v>319</v>
      </c>
      <c r="G71" s="43">
        <v>638</v>
      </c>
      <c r="H71" s="65">
        <v>479</v>
      </c>
      <c r="I71" s="121">
        <v>177</v>
      </c>
      <c r="J71" s="190">
        <v>7079</v>
      </c>
      <c r="K71" s="2"/>
    </row>
    <row r="72" spans="2:11" ht="27.6" hidden="1" customHeight="1">
      <c r="B72" s="434" t="s">
        <v>223</v>
      </c>
      <c r="C72" s="434"/>
      <c r="D72" s="434"/>
      <c r="E72" s="434"/>
      <c r="F72" s="434"/>
      <c r="G72" s="434"/>
      <c r="H72" s="434"/>
      <c r="I72" s="434"/>
      <c r="J72" s="434"/>
    </row>
    <row r="74" spans="2:11" ht="15" customHeight="1">
      <c r="B74" s="17" t="s">
        <v>193</v>
      </c>
    </row>
  </sheetData>
  <mergeCells count="74">
    <mergeCell ref="B25:C25"/>
    <mergeCell ref="B26:C26"/>
    <mergeCell ref="B48:C48"/>
    <mergeCell ref="B70:C70"/>
    <mergeCell ref="B13:C13"/>
    <mergeCell ref="B14:C14"/>
    <mergeCell ref="B15:C15"/>
    <mergeCell ref="B16:C16"/>
    <mergeCell ref="B17:C17"/>
    <mergeCell ref="B18:C18"/>
    <mergeCell ref="B19:C19"/>
    <mergeCell ref="B20:C20"/>
    <mergeCell ref="B21:C21"/>
    <mergeCell ref="B22:C22"/>
    <mergeCell ref="B23:C23"/>
    <mergeCell ref="B24:C24"/>
    <mergeCell ref="B37:C37"/>
    <mergeCell ref="B72:J72"/>
    <mergeCell ref="I4:I5"/>
    <mergeCell ref="J4:J5"/>
    <mergeCell ref="B6:J6"/>
    <mergeCell ref="B7:C7"/>
    <mergeCell ref="B8:C8"/>
    <mergeCell ref="B9:C9"/>
    <mergeCell ref="B10:C10"/>
    <mergeCell ref="E4:E5"/>
    <mergeCell ref="F4:F5"/>
    <mergeCell ref="G4:G5"/>
    <mergeCell ref="H4:H5"/>
    <mergeCell ref="B11:C11"/>
    <mergeCell ref="D4:D5"/>
    <mergeCell ref="B12:C12"/>
    <mergeCell ref="B32:C32"/>
    <mergeCell ref="B33:C33"/>
    <mergeCell ref="B34:C34"/>
    <mergeCell ref="B35:C35"/>
    <mergeCell ref="B36:C36"/>
    <mergeCell ref="B27:C27"/>
    <mergeCell ref="B28:J28"/>
    <mergeCell ref="B29:C29"/>
    <mergeCell ref="B30:C30"/>
    <mergeCell ref="B31:C31"/>
    <mergeCell ref="B39:C39"/>
    <mergeCell ref="B40:C40"/>
    <mergeCell ref="B41:C41"/>
    <mergeCell ref="B42:C42"/>
    <mergeCell ref="B38:C38"/>
    <mergeCell ref="B71:C71"/>
    <mergeCell ref="B61:C61"/>
    <mergeCell ref="B62:C62"/>
    <mergeCell ref="B63:C63"/>
    <mergeCell ref="B64:C64"/>
    <mergeCell ref="B65:C65"/>
    <mergeCell ref="B49:C49"/>
    <mergeCell ref="B56:C56"/>
    <mergeCell ref="B50:J50"/>
    <mergeCell ref="B51:C51"/>
    <mergeCell ref="B69:C69"/>
    <mergeCell ref="B66:C66"/>
    <mergeCell ref="B52:C52"/>
    <mergeCell ref="B53:C53"/>
    <mergeCell ref="B54:C54"/>
    <mergeCell ref="B55:C55"/>
    <mergeCell ref="B59:C59"/>
    <mergeCell ref="B60:C60"/>
    <mergeCell ref="B67:C67"/>
    <mergeCell ref="B68:C68"/>
    <mergeCell ref="B57:C57"/>
    <mergeCell ref="B58:C58"/>
    <mergeCell ref="B43:C43"/>
    <mergeCell ref="B44:C44"/>
    <mergeCell ref="B45:C45"/>
    <mergeCell ref="B46:C46"/>
    <mergeCell ref="B47:C47"/>
  </mergeCell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37</vt:i4>
      </vt:variant>
    </vt:vector>
  </HeadingPairs>
  <TitlesOfParts>
    <vt:vector size="37" baseType="lpstr">
      <vt:lpstr>Índice</vt:lpstr>
      <vt:lpstr>CAPÍTULO</vt:lpstr>
      <vt:lpstr>T.8.1</vt:lpstr>
      <vt:lpstr>G.8.1</vt:lpstr>
      <vt:lpstr>G.8.2</vt:lpstr>
      <vt:lpstr>T.8.2</vt:lpstr>
      <vt:lpstr>T.8.3</vt:lpstr>
      <vt:lpstr>T.8.4</vt:lpstr>
      <vt:lpstr>T.8.5</vt:lpstr>
      <vt:lpstr>T.8.6</vt:lpstr>
      <vt:lpstr>T.8.7</vt:lpstr>
      <vt:lpstr>T.8.8</vt:lpstr>
      <vt:lpstr>G.8.3</vt:lpstr>
      <vt:lpstr>G.8.4</vt:lpstr>
      <vt:lpstr>T.8.9</vt:lpstr>
      <vt:lpstr>G.8.5</vt:lpstr>
      <vt:lpstr>T.8.10</vt:lpstr>
      <vt:lpstr>T.8.11</vt:lpstr>
      <vt:lpstr>G.8.6</vt:lpstr>
      <vt:lpstr>T.8.12</vt:lpstr>
      <vt:lpstr>T.8.13</vt:lpstr>
      <vt:lpstr>T.8.14</vt:lpstr>
      <vt:lpstr>T.8.15</vt:lpstr>
      <vt:lpstr>ANEXO</vt:lpstr>
      <vt:lpstr>G.8.7</vt:lpstr>
      <vt:lpstr>G.8.8</vt:lpstr>
      <vt:lpstr>G.8.9</vt:lpstr>
      <vt:lpstr>T.8.16</vt:lpstr>
      <vt:lpstr>T.8.17</vt:lpstr>
      <vt:lpstr>T.8.18</vt:lpstr>
      <vt:lpstr>T.8.19</vt:lpstr>
      <vt:lpstr>prestaciones_2022</vt:lpstr>
      <vt:lpstr>T.8.1_old</vt:lpstr>
      <vt:lpstr>T.8.2 (2)</vt:lpstr>
      <vt:lpstr>T.8.2a (2)</vt:lpstr>
      <vt:lpstr>T.8.2_old</vt:lpstr>
      <vt:lpstr>G.8.1_old</vt:lpstr>
    </vt:vector>
  </TitlesOfParts>
  <Company>Ministerio de Igualdad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DGVG</dc:creator>
  <dcterms:created xsi:type="dcterms:W3CDTF">2014-03-06T08:21:01Z</dcterms:created>
  <dcterms:modified xsi:type="dcterms:W3CDTF">2026-04-23T12:34:25Z</dcterms:modified>
</cp:coreProperties>
</file>